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bbie\Dropbox\1. Family Finance\4 - המוצרים שלי\ניהול תקציב - קבצי מעקב והסברים\"/>
    </mc:Choice>
  </mc:AlternateContent>
  <xr:revisionPtr revIDLastSave="0" documentId="13_ncr:1_{986BD98B-F997-4B8E-B292-E00224D500AE}" xr6:coauthVersionLast="44" xr6:coauthVersionMax="44" xr10:uidLastSave="{00000000-0000-0000-0000-000000000000}"/>
  <bookViews>
    <workbookView xWindow="20370" yWindow="-120" windowWidth="29040" windowHeight="15840" firstSheet="1" activeTab="1" xr2:uid="{00000000-000D-0000-FFFF-FFFF00000000}"/>
  </bookViews>
  <sheets>
    <sheet name="ניתוח תלוש משכורת" sheetId="7" r:id="rId1"/>
    <sheet name="1 מאזן-ייעול-מעקב" sheetId="15" r:id="rId2"/>
    <sheet name="הסברים חשובים" sheetId="16" r:id="rId3"/>
    <sheet name="צקליסט" sheetId="10" r:id="rId4"/>
    <sheet name="הגדרת התייעלות חודשית" sheetId="12" state="hidden" r:id="rId5"/>
  </sheets>
  <definedNames>
    <definedName name="_xlnm._FilterDatabase" localSheetId="1" hidden="1">'1 מאזן-ייעול-מעקב'!$A$4:$AB$88</definedName>
    <definedName name="_xlnm.Print_Area" localSheetId="1">'1 מאזן-ייעול-מעקב'!$A$2:$Q$99</definedName>
    <definedName name="_xlnm.Print_Area" localSheetId="0">'ניתוח תלוש משכורת'!$A$1:$O$39</definedName>
    <definedName name="_xlnm.Print_Area" localSheetId="3">צקליסט!$A$1:$M$9</definedName>
    <definedName name="_xlnm.Print_Titles" localSheetId="1">'1 מאזן-ייעול-מעקב'!$A:$E,'1 מאזן-ייעול-מעקב'!$2:$3</definedName>
    <definedName name="_xlnm.Print_Titles" localSheetId="3">צקליסט!$1:$1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Y65" i="15" l="1"/>
  <c r="CB65" i="15" s="1"/>
  <c r="BT65" i="15"/>
  <c r="BO65" i="15"/>
  <c r="BJ65" i="15"/>
  <c r="BE65" i="15"/>
  <c r="AZ65" i="15"/>
  <c r="AU65" i="15"/>
  <c r="AP65" i="15"/>
  <c r="AK65" i="15"/>
  <c r="AK121" i="15" s="1"/>
  <c r="AF65" i="15"/>
  <c r="AA65" i="15"/>
  <c r="W65" i="15"/>
  <c r="T65" i="15" s="1"/>
  <c r="I65" i="15"/>
  <c r="J65" i="15" s="1"/>
  <c r="R65" i="15" s="1"/>
  <c r="P65" i="15" s="1"/>
  <c r="J7" i="15"/>
  <c r="BY122" i="15"/>
  <c r="BY120" i="15"/>
  <c r="BY119" i="15"/>
  <c r="BY118" i="15"/>
  <c r="BY117" i="15"/>
  <c r="BY116" i="15"/>
  <c r="BY115" i="15"/>
  <c r="BY114" i="15"/>
  <c r="BY113" i="15"/>
  <c r="BY112" i="15"/>
  <c r="BY111" i="15"/>
  <c r="BY109" i="15"/>
  <c r="BY105" i="15"/>
  <c r="BT122" i="15"/>
  <c r="BT121" i="15"/>
  <c r="BT120" i="15"/>
  <c r="BT119" i="15"/>
  <c r="BT118" i="15"/>
  <c r="BT117" i="15"/>
  <c r="BT116" i="15"/>
  <c r="BT115" i="15"/>
  <c r="BT114" i="15"/>
  <c r="BT113" i="15"/>
  <c r="BT112" i="15"/>
  <c r="BT111" i="15"/>
  <c r="BT109" i="15"/>
  <c r="BT105" i="15"/>
  <c r="BO122" i="15"/>
  <c r="BO121" i="15"/>
  <c r="BO120" i="15"/>
  <c r="BO119" i="15"/>
  <c r="BO118" i="15"/>
  <c r="BO117" i="15"/>
  <c r="BO116" i="15"/>
  <c r="BO115" i="15"/>
  <c r="BO114" i="15"/>
  <c r="BO113" i="15"/>
  <c r="BO112" i="15"/>
  <c r="BO111" i="15"/>
  <c r="BO109" i="15"/>
  <c r="BO105" i="15"/>
  <c r="BJ122" i="15"/>
  <c r="BJ121" i="15"/>
  <c r="BJ120" i="15"/>
  <c r="BJ119" i="15"/>
  <c r="BJ118" i="15"/>
  <c r="BJ117" i="15"/>
  <c r="BJ116" i="15"/>
  <c r="BJ115" i="15"/>
  <c r="BJ114" i="15"/>
  <c r="BJ113" i="15"/>
  <c r="BJ112" i="15"/>
  <c r="BJ111" i="15"/>
  <c r="BJ109" i="15"/>
  <c r="BJ105" i="15"/>
  <c r="BE122" i="15"/>
  <c r="BE121" i="15"/>
  <c r="BE120" i="15"/>
  <c r="BE119" i="15"/>
  <c r="BE118" i="15"/>
  <c r="BE117" i="15"/>
  <c r="BE116" i="15"/>
  <c r="BE115" i="15"/>
  <c r="BE114" i="15"/>
  <c r="BE113" i="15"/>
  <c r="BE112" i="15"/>
  <c r="BE111" i="15"/>
  <c r="BE109" i="15"/>
  <c r="BE105" i="15"/>
  <c r="AZ122" i="15"/>
  <c r="AZ121" i="15"/>
  <c r="AZ120" i="15"/>
  <c r="AZ119" i="15"/>
  <c r="AZ118" i="15"/>
  <c r="AZ117" i="15"/>
  <c r="AZ116" i="15"/>
  <c r="AZ115" i="15"/>
  <c r="AZ114" i="15"/>
  <c r="AZ113" i="15"/>
  <c r="AZ112" i="15"/>
  <c r="AZ111" i="15"/>
  <c r="AZ109" i="15"/>
  <c r="AZ105" i="15"/>
  <c r="AU122" i="15"/>
  <c r="AU121" i="15"/>
  <c r="AU120" i="15"/>
  <c r="AU119" i="15"/>
  <c r="AU118" i="15"/>
  <c r="AU117" i="15"/>
  <c r="AU116" i="15"/>
  <c r="AU115" i="15"/>
  <c r="AU114" i="15"/>
  <c r="AU113" i="15"/>
  <c r="AU112" i="15"/>
  <c r="AU111" i="15"/>
  <c r="AU109" i="15"/>
  <c r="AU105" i="15"/>
  <c r="AP122" i="15"/>
  <c r="AP121" i="15"/>
  <c r="AP120" i="15"/>
  <c r="AP119" i="15"/>
  <c r="AP118" i="15"/>
  <c r="AP117" i="15"/>
  <c r="AP116" i="15"/>
  <c r="AP115" i="15"/>
  <c r="AP114" i="15"/>
  <c r="AP113" i="15"/>
  <c r="AP112" i="15"/>
  <c r="AP111" i="15"/>
  <c r="AP109" i="15"/>
  <c r="AP105" i="15"/>
  <c r="AK105" i="15"/>
  <c r="AK122" i="15"/>
  <c r="AK120" i="15"/>
  <c r="AK119" i="15"/>
  <c r="AK118" i="15"/>
  <c r="AK117" i="15"/>
  <c r="AK116" i="15"/>
  <c r="AK115" i="15"/>
  <c r="AK114" i="15"/>
  <c r="AK113" i="15"/>
  <c r="AK112" i="15"/>
  <c r="AK111" i="15"/>
  <c r="AK109" i="15"/>
  <c r="AF122" i="15"/>
  <c r="AF121" i="15"/>
  <c r="AF120" i="15"/>
  <c r="AF119" i="15"/>
  <c r="AF118" i="15"/>
  <c r="AF117" i="15"/>
  <c r="AF116" i="15"/>
  <c r="AF115" i="15"/>
  <c r="AF114" i="15"/>
  <c r="AF113" i="15"/>
  <c r="AF112" i="15"/>
  <c r="AF111" i="15"/>
  <c r="AF109" i="15"/>
  <c r="AA122" i="15"/>
  <c r="AA121" i="15"/>
  <c r="AA120" i="15"/>
  <c r="AA119" i="15"/>
  <c r="AA118" i="15"/>
  <c r="AA117" i="15"/>
  <c r="AA116" i="15"/>
  <c r="AA115" i="15"/>
  <c r="AA114" i="15"/>
  <c r="AA113" i="15"/>
  <c r="AA112" i="15"/>
  <c r="AA111" i="15"/>
  <c r="AA109" i="15"/>
  <c r="F122" i="15"/>
  <c r="F121" i="15"/>
  <c r="F120" i="15"/>
  <c r="F119" i="15"/>
  <c r="F118" i="15"/>
  <c r="F117" i="15"/>
  <c r="F116" i="15"/>
  <c r="F115" i="15"/>
  <c r="F114" i="15"/>
  <c r="F113" i="15"/>
  <c r="F112" i="15"/>
  <c r="F111" i="15"/>
  <c r="F110" i="15"/>
  <c r="F109" i="15"/>
  <c r="F123" i="15" s="1"/>
  <c r="G122" i="15"/>
  <c r="G121" i="15"/>
  <c r="G120" i="15"/>
  <c r="G119" i="15"/>
  <c r="G118" i="15"/>
  <c r="G117" i="15"/>
  <c r="G116" i="15"/>
  <c r="G115" i="15"/>
  <c r="G114" i="15"/>
  <c r="G113" i="15"/>
  <c r="G112" i="15"/>
  <c r="G111" i="15"/>
  <c r="G110" i="15"/>
  <c r="G109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23" i="15" s="1"/>
  <c r="BY36" i="15"/>
  <c r="BT36" i="15"/>
  <c r="BO36" i="15"/>
  <c r="BJ36" i="15"/>
  <c r="BE36" i="15"/>
  <c r="AZ36" i="15"/>
  <c r="AU36" i="15"/>
  <c r="AP36" i="15"/>
  <c r="AK36" i="15"/>
  <c r="AF36" i="15"/>
  <c r="AA36" i="15"/>
  <c r="W36" i="15"/>
  <c r="T36" i="15" s="1"/>
  <c r="I36" i="15"/>
  <c r="J36" i="15" s="1"/>
  <c r="R36" i="15" s="1"/>
  <c r="P36" i="15" s="1"/>
  <c r="BY35" i="15"/>
  <c r="BT35" i="15"/>
  <c r="BO35" i="15"/>
  <c r="BJ35" i="15"/>
  <c r="BE35" i="15"/>
  <c r="AZ35" i="15"/>
  <c r="AU35" i="15"/>
  <c r="AP35" i="15"/>
  <c r="AK35" i="15"/>
  <c r="AF35" i="15"/>
  <c r="AA35" i="15"/>
  <c r="W35" i="15"/>
  <c r="T35" i="15" s="1"/>
  <c r="I35" i="15"/>
  <c r="J35" i="15" s="1"/>
  <c r="R35" i="15" s="1"/>
  <c r="P35" i="15" s="1"/>
  <c r="A122" i="15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BY20" i="15"/>
  <c r="BT20" i="15"/>
  <c r="BO20" i="15"/>
  <c r="BJ20" i="15"/>
  <c r="BE20" i="15"/>
  <c r="AZ20" i="15"/>
  <c r="AU20" i="15"/>
  <c r="AP20" i="15"/>
  <c r="AK20" i="15"/>
  <c r="AF20" i="15"/>
  <c r="AA20" i="15"/>
  <c r="W20" i="15"/>
  <c r="T20" i="15" s="1"/>
  <c r="I20" i="15"/>
  <c r="J20" i="15" s="1"/>
  <c r="R20" i="15" s="1"/>
  <c r="P20" i="15" s="1"/>
  <c r="BY17" i="15"/>
  <c r="BY110" i="15" s="1"/>
  <c r="BT17" i="15"/>
  <c r="BT110" i="15" s="1"/>
  <c r="BO17" i="15"/>
  <c r="BO110" i="15" s="1"/>
  <c r="BJ17" i="15"/>
  <c r="BJ110" i="15" s="1"/>
  <c r="BE17" i="15"/>
  <c r="BE110" i="15" s="1"/>
  <c r="AZ17" i="15"/>
  <c r="AZ110" i="15" s="1"/>
  <c r="AU17" i="15"/>
  <c r="AU110" i="15" s="1"/>
  <c r="AP17" i="15"/>
  <c r="AP110" i="15" s="1"/>
  <c r="AK17" i="15"/>
  <c r="AK110" i="15" s="1"/>
  <c r="AF17" i="15"/>
  <c r="AF110" i="15" s="1"/>
  <c r="AA17" i="15"/>
  <c r="AA110" i="15" s="1"/>
  <c r="W17" i="15"/>
  <c r="T17" i="15" s="1"/>
  <c r="I17" i="15"/>
  <c r="J17" i="15" s="1"/>
  <c r="P17" i="15" s="1"/>
  <c r="A109" i="15"/>
  <c r="BW86" i="15"/>
  <c r="BR86" i="15"/>
  <c r="BM86" i="15"/>
  <c r="BH86" i="15"/>
  <c r="BC86" i="15"/>
  <c r="AX86" i="15"/>
  <c r="AS86" i="15"/>
  <c r="AN86" i="15"/>
  <c r="AI86" i="15"/>
  <c r="AD86" i="15"/>
  <c r="Y86" i="15"/>
  <c r="CB96" i="15"/>
  <c r="CB95" i="15"/>
  <c r="CB94" i="15"/>
  <c r="CB93" i="15"/>
  <c r="CB92" i="15"/>
  <c r="CB91" i="15"/>
  <c r="CB90" i="15"/>
  <c r="AF105" i="15"/>
  <c r="AA105" i="15"/>
  <c r="AA106" i="15" s="1"/>
  <c r="P105" i="15"/>
  <c r="P106" i="15" s="1"/>
  <c r="I105" i="15"/>
  <c r="H105" i="15"/>
  <c r="H106" i="15" s="1"/>
  <c r="F105" i="15"/>
  <c r="F106" i="15" s="1"/>
  <c r="G105" i="15"/>
  <c r="G106" i="15" s="1"/>
  <c r="BK65" i="15" l="1"/>
  <c r="BL65" i="15" s="1"/>
  <c r="AQ65" i="15"/>
  <c r="AR65" i="15" s="1"/>
  <c r="BP65" i="15"/>
  <c r="BQ65" i="15" s="1"/>
  <c r="AV65" i="15"/>
  <c r="AW65" i="15" s="1"/>
  <c r="AB65" i="15"/>
  <c r="AC65" i="15" s="1"/>
  <c r="BU65" i="15"/>
  <c r="BV65" i="15" s="1"/>
  <c r="BA65" i="15"/>
  <c r="BB65" i="15" s="1"/>
  <c r="AG65" i="15"/>
  <c r="AH65" i="15" s="1"/>
  <c r="S65" i="15"/>
  <c r="CC65" i="15" s="1"/>
  <c r="BZ65" i="15"/>
  <c r="CA65" i="15" s="1"/>
  <c r="BF65" i="15"/>
  <c r="BG65" i="15" s="1"/>
  <c r="AL65" i="15"/>
  <c r="AM65" i="15" s="1"/>
  <c r="X65" i="15"/>
  <c r="BY121" i="15"/>
  <c r="G123" i="15"/>
  <c r="BO123" i="15"/>
  <c r="AU123" i="15"/>
  <c r="AA123" i="15"/>
  <c r="AK123" i="15"/>
  <c r="AP123" i="15"/>
  <c r="BJ123" i="15"/>
  <c r="BE123" i="15"/>
  <c r="BY123" i="15"/>
  <c r="AF123" i="15"/>
  <c r="AZ123" i="15"/>
  <c r="BT123" i="15"/>
  <c r="CB20" i="15"/>
  <c r="CB35" i="15"/>
  <c r="CB36" i="15"/>
  <c r="BU17" i="15"/>
  <c r="BP35" i="15"/>
  <c r="BQ35" i="15" s="1"/>
  <c r="AV35" i="15"/>
  <c r="AW35" i="15" s="1"/>
  <c r="AB35" i="15"/>
  <c r="AC35" i="15" s="1"/>
  <c r="BZ35" i="15"/>
  <c r="CA35" i="15" s="1"/>
  <c r="BF35" i="15"/>
  <c r="BG35" i="15" s="1"/>
  <c r="AL35" i="15"/>
  <c r="AM35" i="15" s="1"/>
  <c r="X35" i="15"/>
  <c r="BK35" i="15"/>
  <c r="BL35" i="15" s="1"/>
  <c r="AQ35" i="15"/>
  <c r="AR35" i="15" s="1"/>
  <c r="BU35" i="15"/>
  <c r="BV35" i="15" s="1"/>
  <c r="BA35" i="15"/>
  <c r="BB35" i="15" s="1"/>
  <c r="AG35" i="15"/>
  <c r="AH35" i="15" s="1"/>
  <c r="S35" i="15"/>
  <c r="CC35" i="15" s="1"/>
  <c r="BK36" i="15"/>
  <c r="BL36" i="15" s="1"/>
  <c r="AQ36" i="15"/>
  <c r="AR36" i="15" s="1"/>
  <c r="BU36" i="15"/>
  <c r="BV36" i="15" s="1"/>
  <c r="BA36" i="15"/>
  <c r="BB36" i="15" s="1"/>
  <c r="AG36" i="15"/>
  <c r="AH36" i="15" s="1"/>
  <c r="S36" i="15"/>
  <c r="CC36" i="15" s="1"/>
  <c r="BZ36" i="15"/>
  <c r="CA36" i="15" s="1"/>
  <c r="BF36" i="15"/>
  <c r="BG36" i="15" s="1"/>
  <c r="AL36" i="15"/>
  <c r="AM36" i="15" s="1"/>
  <c r="X36" i="15"/>
  <c r="BP36" i="15"/>
  <c r="BQ36" i="15" s="1"/>
  <c r="AV36" i="15"/>
  <c r="AW36" i="15" s="1"/>
  <c r="AB36" i="15"/>
  <c r="AC36" i="15" s="1"/>
  <c r="BK20" i="15"/>
  <c r="BL20" i="15" s="1"/>
  <c r="AQ20" i="15"/>
  <c r="AR20" i="15" s="1"/>
  <c r="BU20" i="15"/>
  <c r="BV20" i="15" s="1"/>
  <c r="BA20" i="15"/>
  <c r="BB20" i="15" s="1"/>
  <c r="AG20" i="15"/>
  <c r="AH20" i="15" s="1"/>
  <c r="BZ20" i="15"/>
  <c r="CA20" i="15" s="1"/>
  <c r="BF20" i="15"/>
  <c r="BG20" i="15" s="1"/>
  <c r="AL20" i="15"/>
  <c r="AM20" i="15" s="1"/>
  <c r="X20" i="15"/>
  <c r="BP20" i="15"/>
  <c r="BQ20" i="15" s="1"/>
  <c r="AV20" i="15"/>
  <c r="AW20" i="15" s="1"/>
  <c r="AB20" i="15"/>
  <c r="AC20" i="15" s="1"/>
  <c r="S20" i="15"/>
  <c r="CC20" i="15" s="1"/>
  <c r="CB17" i="15"/>
  <c r="AL17" i="15"/>
  <c r="AV17" i="15"/>
  <c r="BF17" i="15"/>
  <c r="BZ17" i="15"/>
  <c r="AB17" i="15"/>
  <c r="BP17" i="15"/>
  <c r="X17" i="15"/>
  <c r="AG17" i="15"/>
  <c r="AQ17" i="15"/>
  <c r="BA17" i="15"/>
  <c r="BK17" i="15"/>
  <c r="AK97" i="15" l="1"/>
  <c r="AJ81" i="15"/>
  <c r="AJ84" i="15" s="1"/>
  <c r="AI81" i="15"/>
  <c r="AK80" i="15"/>
  <c r="AK79" i="15"/>
  <c r="AK78" i="15"/>
  <c r="AK77" i="15"/>
  <c r="AK76" i="15"/>
  <c r="AK75" i="15"/>
  <c r="AK74" i="15"/>
  <c r="AK73" i="15"/>
  <c r="AK72" i="15"/>
  <c r="AK71" i="15"/>
  <c r="AK70" i="15"/>
  <c r="AK69" i="15"/>
  <c r="AK68" i="15"/>
  <c r="AK67" i="15"/>
  <c r="AK66" i="15"/>
  <c r="AK64" i="15"/>
  <c r="AK63" i="15"/>
  <c r="AK62" i="15"/>
  <c r="AK61" i="15"/>
  <c r="AK60" i="15"/>
  <c r="AK59" i="15"/>
  <c r="AK58" i="15"/>
  <c r="AK57" i="15"/>
  <c r="AK56" i="15"/>
  <c r="AK55" i="15"/>
  <c r="AK54" i="15"/>
  <c r="AK53" i="15"/>
  <c r="AK52" i="15"/>
  <c r="AK51" i="15"/>
  <c r="AK50" i="15"/>
  <c r="AK49" i="15"/>
  <c r="AK48" i="15"/>
  <c r="AK47" i="15"/>
  <c r="AK46" i="15"/>
  <c r="AK45" i="15"/>
  <c r="AK44" i="15"/>
  <c r="AK43" i="15"/>
  <c r="AK42" i="15"/>
  <c r="AK41" i="15"/>
  <c r="AK40" i="15"/>
  <c r="AK39" i="15"/>
  <c r="AK38" i="15"/>
  <c r="AK37" i="15"/>
  <c r="AK34" i="15"/>
  <c r="AK33" i="15"/>
  <c r="AK32" i="15"/>
  <c r="AK31" i="15"/>
  <c r="AK30" i="15"/>
  <c r="AK29" i="15"/>
  <c r="AK28" i="15"/>
  <c r="AK27" i="15"/>
  <c r="AK26" i="15"/>
  <c r="AK25" i="15"/>
  <c r="AK24" i="15"/>
  <c r="AK23" i="15"/>
  <c r="AK22" i="15"/>
  <c r="AK21" i="15"/>
  <c r="AK18" i="15"/>
  <c r="AK19" i="15"/>
  <c r="AK16" i="15"/>
  <c r="AK15" i="15"/>
  <c r="AK14" i="15"/>
  <c r="AK13" i="15"/>
  <c r="AK12" i="15"/>
  <c r="AK11" i="15"/>
  <c r="AK10" i="15"/>
  <c r="AK9" i="15"/>
  <c r="AK8" i="15"/>
  <c r="AK7" i="15"/>
  <c r="AK6" i="15"/>
  <c r="AK5" i="15"/>
  <c r="AI82" i="15" l="1"/>
  <c r="AI84" i="15" s="1"/>
  <c r="AK81" i="15"/>
  <c r="BY38" i="15"/>
  <c r="BT38" i="15"/>
  <c r="BO38" i="15"/>
  <c r="BJ38" i="15"/>
  <c r="BE38" i="15"/>
  <c r="AZ38" i="15"/>
  <c r="AU38" i="15"/>
  <c r="AP38" i="15"/>
  <c r="AF38" i="15"/>
  <c r="AA38" i="15"/>
  <c r="W38" i="15"/>
  <c r="T38" i="15" s="1"/>
  <c r="I38" i="15"/>
  <c r="J38" i="15" s="1"/>
  <c r="R38" i="15" s="1"/>
  <c r="P38" i="15" s="1"/>
  <c r="AL38" i="15" s="1"/>
  <c r="AM38" i="15" s="1"/>
  <c r="CB38" i="15" l="1"/>
  <c r="AK82" i="15"/>
  <c r="S38" i="15"/>
  <c r="BZ38" i="15"/>
  <c r="CA38" i="15" s="1"/>
  <c r="BP38" i="15"/>
  <c r="BQ38" i="15" s="1"/>
  <c r="BF38" i="15"/>
  <c r="BG38" i="15" s="1"/>
  <c r="AV38" i="15"/>
  <c r="AW38" i="15" s="1"/>
  <c r="AG38" i="15"/>
  <c r="AH38" i="15" s="1"/>
  <c r="X38" i="15"/>
  <c r="BU38" i="15"/>
  <c r="BV38" i="15" s="1"/>
  <c r="BK38" i="15"/>
  <c r="BL38" i="15" s="1"/>
  <c r="BA38" i="15"/>
  <c r="BB38" i="15" s="1"/>
  <c r="AQ38" i="15"/>
  <c r="AR38" i="15" s="1"/>
  <c r="AB38" i="15"/>
  <c r="AC38" i="15" s="1"/>
  <c r="AK84" i="15" l="1"/>
  <c r="AK99" i="15" s="1"/>
  <c r="CC38" i="15"/>
  <c r="H82" i="15" l="1"/>
  <c r="G82" i="15"/>
  <c r="F82" i="15"/>
  <c r="J55" i="15" l="1"/>
  <c r="U87" i="15"/>
  <c r="CB97" i="15" l="1"/>
  <c r="BY97" i="15"/>
  <c r="BX81" i="15"/>
  <c r="BX84" i="15" s="1"/>
  <c r="BW81" i="15"/>
  <c r="BY80" i="15"/>
  <c r="BY79" i="15"/>
  <c r="BY78" i="15"/>
  <c r="BY77" i="15"/>
  <c r="BY76" i="15"/>
  <c r="BY75" i="15"/>
  <c r="BY74" i="15"/>
  <c r="BY73" i="15"/>
  <c r="BY72" i="15"/>
  <c r="BY71" i="15"/>
  <c r="BY70" i="15"/>
  <c r="BY69" i="15"/>
  <c r="BY68" i="15"/>
  <c r="BY67" i="15"/>
  <c r="BY66" i="15"/>
  <c r="BY64" i="15"/>
  <c r="BY63" i="15"/>
  <c r="BY62" i="15"/>
  <c r="BY61" i="15"/>
  <c r="BY60" i="15"/>
  <c r="BY59" i="15"/>
  <c r="BY58" i="15"/>
  <c r="BY57" i="15"/>
  <c r="BY56" i="15"/>
  <c r="BY55" i="15"/>
  <c r="BY54" i="15"/>
  <c r="BY53" i="15"/>
  <c r="BY52" i="15"/>
  <c r="BY51" i="15"/>
  <c r="BY50" i="15"/>
  <c r="BY49" i="15"/>
  <c r="BY48" i="15"/>
  <c r="BY47" i="15"/>
  <c r="BY46" i="15"/>
  <c r="BY45" i="15"/>
  <c r="BY44" i="15"/>
  <c r="BY43" i="15"/>
  <c r="BY42" i="15"/>
  <c r="BY41" i="15"/>
  <c r="BY40" i="15"/>
  <c r="BY39" i="15"/>
  <c r="BY37" i="15"/>
  <c r="BY34" i="15"/>
  <c r="BY33" i="15"/>
  <c r="BY32" i="15"/>
  <c r="BY31" i="15"/>
  <c r="BY30" i="15"/>
  <c r="BY29" i="15"/>
  <c r="BY28" i="15"/>
  <c r="BY27" i="15"/>
  <c r="BY26" i="15"/>
  <c r="BY25" i="15"/>
  <c r="BY24" i="15"/>
  <c r="BY23" i="15"/>
  <c r="BY22" i="15"/>
  <c r="BY21" i="15"/>
  <c r="BY18" i="15"/>
  <c r="BY19" i="15"/>
  <c r="BY16" i="15"/>
  <c r="BY15" i="15"/>
  <c r="BY14" i="15"/>
  <c r="BY13" i="15"/>
  <c r="BY12" i="15"/>
  <c r="BY10" i="15"/>
  <c r="BY9" i="15"/>
  <c r="BY8" i="15"/>
  <c r="BY7" i="15"/>
  <c r="BY6" i="15"/>
  <c r="BY5" i="15"/>
  <c r="BT97" i="15"/>
  <c r="BS81" i="15"/>
  <c r="BS84" i="15" s="1"/>
  <c r="BR81" i="15"/>
  <c r="BT80" i="15"/>
  <c r="BT79" i="15"/>
  <c r="BT78" i="15"/>
  <c r="BT77" i="15"/>
  <c r="BT76" i="15"/>
  <c r="BT75" i="15"/>
  <c r="BT74" i="15"/>
  <c r="BT73" i="15"/>
  <c r="BT72" i="15"/>
  <c r="BT71" i="15"/>
  <c r="BT70" i="15"/>
  <c r="BT69" i="15"/>
  <c r="BT68" i="15"/>
  <c r="BT67" i="15"/>
  <c r="BT66" i="15"/>
  <c r="BT64" i="15"/>
  <c r="BT63" i="15"/>
  <c r="BT62" i="15"/>
  <c r="BT61" i="15"/>
  <c r="BT60" i="15"/>
  <c r="BT59" i="15"/>
  <c r="BT58" i="15"/>
  <c r="BT57" i="15"/>
  <c r="BT56" i="15"/>
  <c r="BT55" i="15"/>
  <c r="BT54" i="15"/>
  <c r="BT53" i="15"/>
  <c r="BT52" i="15"/>
  <c r="BT51" i="15"/>
  <c r="BT50" i="15"/>
  <c r="BT49" i="15"/>
  <c r="BT48" i="15"/>
  <c r="BT47" i="15"/>
  <c r="BT46" i="15"/>
  <c r="BT45" i="15"/>
  <c r="BT44" i="15"/>
  <c r="BT43" i="15"/>
  <c r="BT42" i="15"/>
  <c r="BT41" i="15"/>
  <c r="BT40" i="15"/>
  <c r="BT39" i="15"/>
  <c r="BT37" i="15"/>
  <c r="BT34" i="15"/>
  <c r="BT33" i="15"/>
  <c r="BT32" i="15"/>
  <c r="BT31" i="15"/>
  <c r="BT30" i="15"/>
  <c r="BT29" i="15"/>
  <c r="BT28" i="15"/>
  <c r="BT27" i="15"/>
  <c r="BT26" i="15"/>
  <c r="BT25" i="15"/>
  <c r="BT24" i="15"/>
  <c r="BT23" i="15"/>
  <c r="BT22" i="15"/>
  <c r="BT21" i="15"/>
  <c r="BT18" i="15"/>
  <c r="BT19" i="15"/>
  <c r="BT16" i="15"/>
  <c r="BT15" i="15"/>
  <c r="BT14" i="15"/>
  <c r="BT13" i="15"/>
  <c r="BT12" i="15"/>
  <c r="BT10" i="15"/>
  <c r="BT9" i="15"/>
  <c r="BT8" i="15"/>
  <c r="BT7" i="15"/>
  <c r="BT6" i="15"/>
  <c r="BT5" i="15"/>
  <c r="BO97" i="15"/>
  <c r="BN81" i="15"/>
  <c r="BN84" i="15" s="1"/>
  <c r="BM81" i="15"/>
  <c r="BO80" i="15"/>
  <c r="BO79" i="15"/>
  <c r="BO78" i="15"/>
  <c r="BO77" i="15"/>
  <c r="BO76" i="15"/>
  <c r="BO75" i="15"/>
  <c r="BO74" i="15"/>
  <c r="BO73" i="15"/>
  <c r="BO72" i="15"/>
  <c r="BO71" i="15"/>
  <c r="BO70" i="15"/>
  <c r="BO69" i="15"/>
  <c r="BO68" i="15"/>
  <c r="BO67" i="15"/>
  <c r="BO66" i="15"/>
  <c r="BO64" i="15"/>
  <c r="BO63" i="15"/>
  <c r="BO62" i="15"/>
  <c r="BO61" i="15"/>
  <c r="BO60" i="15"/>
  <c r="BO59" i="15"/>
  <c r="BO58" i="15"/>
  <c r="BO57" i="15"/>
  <c r="BO56" i="15"/>
  <c r="BO55" i="15"/>
  <c r="BO54" i="15"/>
  <c r="BO53" i="15"/>
  <c r="BO52" i="15"/>
  <c r="BO51" i="15"/>
  <c r="BO50" i="15"/>
  <c r="BO49" i="15"/>
  <c r="BO48" i="15"/>
  <c r="BO47" i="15"/>
  <c r="BO46" i="15"/>
  <c r="BO45" i="15"/>
  <c r="BO44" i="15"/>
  <c r="BO43" i="15"/>
  <c r="BO42" i="15"/>
  <c r="BO41" i="15"/>
  <c r="BO40" i="15"/>
  <c r="BO39" i="15"/>
  <c r="BO37" i="15"/>
  <c r="BO34" i="15"/>
  <c r="BO33" i="15"/>
  <c r="BO32" i="15"/>
  <c r="BO31" i="15"/>
  <c r="BO30" i="15"/>
  <c r="BO29" i="15"/>
  <c r="BO28" i="15"/>
  <c r="BO27" i="15"/>
  <c r="BO26" i="15"/>
  <c r="BO25" i="15"/>
  <c r="BO24" i="15"/>
  <c r="BO23" i="15"/>
  <c r="BO22" i="15"/>
  <c r="BO21" i="15"/>
  <c r="BO18" i="15"/>
  <c r="BO19" i="15"/>
  <c r="BO16" i="15"/>
  <c r="BO15" i="15"/>
  <c r="BO14" i="15"/>
  <c r="BO13" i="15"/>
  <c r="BO12" i="15"/>
  <c r="BO10" i="15"/>
  <c r="BO9" i="15"/>
  <c r="BO8" i="15"/>
  <c r="BO7" i="15"/>
  <c r="BO6" i="15"/>
  <c r="BO5" i="15"/>
  <c r="BH81" i="15"/>
  <c r="BI81" i="15"/>
  <c r="BI84" i="15" s="1"/>
  <c r="BJ97" i="15"/>
  <c r="BJ80" i="15"/>
  <c r="BJ79" i="15"/>
  <c r="BJ78" i="15"/>
  <c r="BJ77" i="15"/>
  <c r="BJ76" i="15"/>
  <c r="BJ75" i="15"/>
  <c r="BJ74" i="15"/>
  <c r="BJ73" i="15"/>
  <c r="BJ72" i="15"/>
  <c r="BJ71" i="15"/>
  <c r="BJ70" i="15"/>
  <c r="BJ69" i="15"/>
  <c r="BJ68" i="15"/>
  <c r="BJ67" i="15"/>
  <c r="BJ66" i="15"/>
  <c r="BJ64" i="15"/>
  <c r="BJ63" i="15"/>
  <c r="BJ62" i="15"/>
  <c r="BJ61" i="15"/>
  <c r="BJ60" i="15"/>
  <c r="BJ59" i="15"/>
  <c r="BJ58" i="15"/>
  <c r="BJ57" i="15"/>
  <c r="BJ56" i="15"/>
  <c r="BJ55" i="15"/>
  <c r="BJ54" i="15"/>
  <c r="BJ53" i="15"/>
  <c r="BJ52" i="15"/>
  <c r="BJ51" i="15"/>
  <c r="BJ50" i="15"/>
  <c r="BJ49" i="15"/>
  <c r="BJ48" i="15"/>
  <c r="BJ47" i="15"/>
  <c r="BJ46" i="15"/>
  <c r="BJ45" i="15"/>
  <c r="BJ44" i="15"/>
  <c r="BJ43" i="15"/>
  <c r="BJ42" i="15"/>
  <c r="BJ41" i="15"/>
  <c r="BJ40" i="15"/>
  <c r="BJ39" i="15"/>
  <c r="BJ37" i="15"/>
  <c r="BJ34" i="15"/>
  <c r="BJ33" i="15"/>
  <c r="BJ32" i="15"/>
  <c r="BJ31" i="15"/>
  <c r="BJ30" i="15"/>
  <c r="BJ29" i="15"/>
  <c r="BJ28" i="15"/>
  <c r="BJ27" i="15"/>
  <c r="BJ26" i="15"/>
  <c r="BJ25" i="15"/>
  <c r="BJ24" i="15"/>
  <c r="BJ23" i="15"/>
  <c r="BJ22" i="15"/>
  <c r="BJ21" i="15"/>
  <c r="BJ18" i="15"/>
  <c r="BJ19" i="15"/>
  <c r="BJ16" i="15"/>
  <c r="BJ15" i="15"/>
  <c r="BJ14" i="15"/>
  <c r="BJ13" i="15"/>
  <c r="BJ12" i="15"/>
  <c r="BJ10" i="15"/>
  <c r="BJ9" i="15"/>
  <c r="BJ8" i="15"/>
  <c r="BJ7" i="15"/>
  <c r="BJ6" i="15"/>
  <c r="BJ5" i="15"/>
  <c r="BE97" i="15"/>
  <c r="BD81" i="15"/>
  <c r="BD84" i="15" s="1"/>
  <c r="BC81" i="15"/>
  <c r="BE80" i="15"/>
  <c r="BE79" i="15"/>
  <c r="BE78" i="15"/>
  <c r="BE77" i="15"/>
  <c r="BE76" i="15"/>
  <c r="BE75" i="15"/>
  <c r="BE74" i="15"/>
  <c r="BE73" i="15"/>
  <c r="BE72" i="15"/>
  <c r="BE71" i="15"/>
  <c r="BE70" i="15"/>
  <c r="BE69" i="15"/>
  <c r="BE68" i="15"/>
  <c r="BE67" i="15"/>
  <c r="BE66" i="15"/>
  <c r="BE64" i="15"/>
  <c r="BE63" i="15"/>
  <c r="BE62" i="15"/>
  <c r="BE61" i="15"/>
  <c r="BE60" i="15"/>
  <c r="BE59" i="15"/>
  <c r="BE58" i="15"/>
  <c r="BE57" i="15"/>
  <c r="BE56" i="15"/>
  <c r="BE55" i="15"/>
  <c r="BE54" i="15"/>
  <c r="BE53" i="15"/>
  <c r="BE52" i="15"/>
  <c r="BE51" i="15"/>
  <c r="BE50" i="15"/>
  <c r="BE49" i="15"/>
  <c r="BE48" i="15"/>
  <c r="BE47" i="15"/>
  <c r="BE46" i="15"/>
  <c r="BE45" i="15"/>
  <c r="BE44" i="15"/>
  <c r="BE43" i="15"/>
  <c r="BE42" i="15"/>
  <c r="BE41" i="15"/>
  <c r="BE40" i="15"/>
  <c r="BE39" i="15"/>
  <c r="BE37" i="15"/>
  <c r="BE34" i="15"/>
  <c r="BE33" i="15"/>
  <c r="BE32" i="15"/>
  <c r="BE31" i="15"/>
  <c r="BE30" i="15"/>
  <c r="BE29" i="15"/>
  <c r="BE28" i="15"/>
  <c r="BE27" i="15"/>
  <c r="BE26" i="15"/>
  <c r="BE25" i="15"/>
  <c r="BE24" i="15"/>
  <c r="BE23" i="15"/>
  <c r="BE22" i="15"/>
  <c r="BE21" i="15"/>
  <c r="BE18" i="15"/>
  <c r="BE19" i="15"/>
  <c r="BE16" i="15"/>
  <c r="BE15" i="15"/>
  <c r="BE14" i="15"/>
  <c r="BE13" i="15"/>
  <c r="BE12" i="15"/>
  <c r="BE11" i="15"/>
  <c r="BE10" i="15"/>
  <c r="BE9" i="15"/>
  <c r="BE8" i="15"/>
  <c r="BE7" i="15"/>
  <c r="BE6" i="15"/>
  <c r="BE5" i="15"/>
  <c r="AZ97" i="15"/>
  <c r="AY81" i="15"/>
  <c r="AY84" i="15" s="1"/>
  <c r="AX81" i="15"/>
  <c r="AZ80" i="15"/>
  <c r="AZ79" i="15"/>
  <c r="AZ78" i="15"/>
  <c r="AZ77" i="15"/>
  <c r="AZ76" i="15"/>
  <c r="AZ75" i="15"/>
  <c r="AZ74" i="15"/>
  <c r="AZ73" i="15"/>
  <c r="AZ72" i="15"/>
  <c r="AZ71" i="15"/>
  <c r="AZ70" i="15"/>
  <c r="AZ69" i="15"/>
  <c r="AZ68" i="15"/>
  <c r="AZ67" i="15"/>
  <c r="AZ66" i="15"/>
  <c r="AZ64" i="15"/>
  <c r="AZ63" i="15"/>
  <c r="AZ62" i="15"/>
  <c r="AZ61" i="15"/>
  <c r="AZ60" i="15"/>
  <c r="AZ59" i="15"/>
  <c r="AZ58" i="15"/>
  <c r="AZ57" i="15"/>
  <c r="AZ56" i="15"/>
  <c r="AZ55" i="15"/>
  <c r="AZ54" i="15"/>
  <c r="AZ53" i="15"/>
  <c r="AZ52" i="15"/>
  <c r="AZ51" i="15"/>
  <c r="AZ50" i="15"/>
  <c r="AZ49" i="15"/>
  <c r="AZ48" i="15"/>
  <c r="AZ47" i="15"/>
  <c r="AZ46" i="15"/>
  <c r="AZ45" i="15"/>
  <c r="AZ44" i="15"/>
  <c r="AZ43" i="15"/>
  <c r="AZ42" i="15"/>
  <c r="AZ41" i="15"/>
  <c r="AZ40" i="15"/>
  <c r="AZ39" i="15"/>
  <c r="AZ37" i="15"/>
  <c r="AZ34" i="15"/>
  <c r="AZ33" i="15"/>
  <c r="AZ32" i="15"/>
  <c r="AZ31" i="15"/>
  <c r="AZ30" i="15"/>
  <c r="AZ29" i="15"/>
  <c r="AZ28" i="15"/>
  <c r="AZ27" i="15"/>
  <c r="AZ26" i="15"/>
  <c r="AZ25" i="15"/>
  <c r="AZ24" i="15"/>
  <c r="AZ23" i="15"/>
  <c r="AZ22" i="15"/>
  <c r="AZ21" i="15"/>
  <c r="AZ18" i="15"/>
  <c r="AZ19" i="15"/>
  <c r="AZ16" i="15"/>
  <c r="AZ15" i="15"/>
  <c r="AZ14" i="15"/>
  <c r="AZ13" i="15"/>
  <c r="AZ12" i="15"/>
  <c r="AZ11" i="15"/>
  <c r="AZ10" i="15"/>
  <c r="AZ9" i="15"/>
  <c r="AZ8" i="15"/>
  <c r="AZ7" i="15"/>
  <c r="AZ6" i="15"/>
  <c r="AZ5" i="15"/>
  <c r="AU97" i="15"/>
  <c r="AT81" i="15"/>
  <c r="AT84" i="15" s="1"/>
  <c r="AS81" i="15"/>
  <c r="AU80" i="15"/>
  <c r="AU79" i="15"/>
  <c r="AU78" i="15"/>
  <c r="AU77" i="15"/>
  <c r="AU76" i="15"/>
  <c r="AU75" i="15"/>
  <c r="AU74" i="15"/>
  <c r="AU73" i="15"/>
  <c r="AU72" i="15"/>
  <c r="AU71" i="15"/>
  <c r="AU70" i="15"/>
  <c r="AU69" i="15"/>
  <c r="AU68" i="15"/>
  <c r="AU67" i="15"/>
  <c r="AU66" i="15"/>
  <c r="AU64" i="15"/>
  <c r="AU63" i="15"/>
  <c r="AU62" i="15"/>
  <c r="AU61" i="15"/>
  <c r="AU60" i="15"/>
  <c r="AU59" i="15"/>
  <c r="AU58" i="15"/>
  <c r="AU57" i="15"/>
  <c r="AU56" i="15"/>
  <c r="AU55" i="15"/>
  <c r="AU54" i="15"/>
  <c r="AU53" i="15"/>
  <c r="AU52" i="15"/>
  <c r="AU51" i="15"/>
  <c r="AU50" i="15"/>
  <c r="AU49" i="15"/>
  <c r="AU48" i="15"/>
  <c r="AU47" i="15"/>
  <c r="AU46" i="15"/>
  <c r="AU45" i="15"/>
  <c r="AU44" i="15"/>
  <c r="AU43" i="15"/>
  <c r="AU42" i="15"/>
  <c r="AU41" i="15"/>
  <c r="AU40" i="15"/>
  <c r="AU39" i="15"/>
  <c r="AU37" i="15"/>
  <c r="AU34" i="15"/>
  <c r="AU33" i="15"/>
  <c r="AU32" i="15"/>
  <c r="AU31" i="15"/>
  <c r="AU30" i="15"/>
  <c r="AU29" i="15"/>
  <c r="AU28" i="15"/>
  <c r="AU27" i="15"/>
  <c r="AU26" i="15"/>
  <c r="AU25" i="15"/>
  <c r="AU24" i="15"/>
  <c r="AU23" i="15"/>
  <c r="AU22" i="15"/>
  <c r="AU21" i="15"/>
  <c r="AU18" i="15"/>
  <c r="AU19" i="15"/>
  <c r="AU16" i="15"/>
  <c r="AU15" i="15"/>
  <c r="AU14" i="15"/>
  <c r="AU13" i="15"/>
  <c r="AU12" i="15"/>
  <c r="AU10" i="15"/>
  <c r="AU9" i="15"/>
  <c r="AU8" i="15"/>
  <c r="AU7" i="15"/>
  <c r="AU6" i="15"/>
  <c r="AU5" i="15"/>
  <c r="AP97" i="15"/>
  <c r="AO81" i="15"/>
  <c r="AO84" i="15" s="1"/>
  <c r="AN81" i="15"/>
  <c r="AP80" i="15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P67" i="15"/>
  <c r="AP66" i="15"/>
  <c r="AP64" i="15"/>
  <c r="AP63" i="15"/>
  <c r="AP62" i="15"/>
  <c r="AP61" i="15"/>
  <c r="AP60" i="15"/>
  <c r="AP59" i="15"/>
  <c r="AP58" i="15"/>
  <c r="AP57" i="15"/>
  <c r="AP56" i="15"/>
  <c r="AP55" i="15"/>
  <c r="AP54" i="15"/>
  <c r="AP53" i="15"/>
  <c r="AP52" i="15"/>
  <c r="AP51" i="15"/>
  <c r="AP50" i="15"/>
  <c r="AP49" i="15"/>
  <c r="AP48" i="15"/>
  <c r="AP47" i="15"/>
  <c r="AP46" i="15"/>
  <c r="AP45" i="15"/>
  <c r="AP44" i="15"/>
  <c r="AP43" i="15"/>
  <c r="AP42" i="15"/>
  <c r="AP41" i="15"/>
  <c r="AP40" i="15"/>
  <c r="AP39" i="15"/>
  <c r="AP37" i="15"/>
  <c r="AP34" i="15"/>
  <c r="AP33" i="15"/>
  <c r="AP32" i="15"/>
  <c r="AP31" i="15"/>
  <c r="AP30" i="15"/>
  <c r="AP29" i="15"/>
  <c r="AP28" i="15"/>
  <c r="AP27" i="15"/>
  <c r="AP26" i="15"/>
  <c r="AP25" i="15"/>
  <c r="AP24" i="15"/>
  <c r="AP23" i="15"/>
  <c r="AP22" i="15"/>
  <c r="AP21" i="15"/>
  <c r="AP18" i="15"/>
  <c r="AP19" i="15"/>
  <c r="AP16" i="15"/>
  <c r="AP15" i="15"/>
  <c r="AP14" i="15"/>
  <c r="AP13" i="15"/>
  <c r="AP12" i="15"/>
  <c r="AP11" i="15"/>
  <c r="AP10" i="15"/>
  <c r="AP9" i="15"/>
  <c r="AP8" i="15"/>
  <c r="AP7" i="15"/>
  <c r="AP6" i="15"/>
  <c r="AP5" i="15"/>
  <c r="BE81" i="15" l="1"/>
  <c r="BR82" i="15"/>
  <c r="BR84" i="15" s="1"/>
  <c r="BY11" i="15"/>
  <c r="BO11" i="15"/>
  <c r="AN82" i="15"/>
  <c r="AN84" i="15" s="1"/>
  <c r="BW82" i="15"/>
  <c r="BW84" i="15" s="1"/>
  <c r="BY81" i="15"/>
  <c r="BT11" i="15"/>
  <c r="BT81" i="15"/>
  <c r="BJ11" i="15"/>
  <c r="AZ81" i="15"/>
  <c r="AS82" i="15"/>
  <c r="AS84" i="15" s="1"/>
  <c r="BM82" i="15"/>
  <c r="BM84" i="15" s="1"/>
  <c r="BH82" i="15"/>
  <c r="BH84" i="15" s="1"/>
  <c r="BO81" i="15"/>
  <c r="AX82" i="15"/>
  <c r="AX84" i="15" s="1"/>
  <c r="BC82" i="15"/>
  <c r="BC84" i="15" s="1"/>
  <c r="AU11" i="15"/>
  <c r="AU81" i="15"/>
  <c r="AF97" i="15"/>
  <c r="AE81" i="15"/>
  <c r="AE84" i="15" s="1"/>
  <c r="AD81" i="15"/>
  <c r="AF80" i="15"/>
  <c r="AF79" i="15"/>
  <c r="AF78" i="15"/>
  <c r="AF77" i="15"/>
  <c r="AF76" i="15"/>
  <c r="AF75" i="15"/>
  <c r="AF74" i="15"/>
  <c r="AF73" i="15"/>
  <c r="AF72" i="15"/>
  <c r="AF71" i="15"/>
  <c r="AF70" i="15"/>
  <c r="AF69" i="15"/>
  <c r="AF68" i="15"/>
  <c r="AF67" i="15"/>
  <c r="AF66" i="15"/>
  <c r="AF64" i="15"/>
  <c r="AF63" i="15"/>
  <c r="AF62" i="15"/>
  <c r="AF61" i="15"/>
  <c r="AF60" i="15"/>
  <c r="AF59" i="15"/>
  <c r="AF58" i="15"/>
  <c r="AF57" i="15"/>
  <c r="AF56" i="15"/>
  <c r="AF55" i="15"/>
  <c r="AF54" i="15"/>
  <c r="AF53" i="15"/>
  <c r="AF52" i="15"/>
  <c r="AF51" i="15"/>
  <c r="AF50" i="15"/>
  <c r="AF49" i="15"/>
  <c r="AF48" i="15"/>
  <c r="AF47" i="15"/>
  <c r="AF46" i="15"/>
  <c r="AF45" i="15"/>
  <c r="AF44" i="15"/>
  <c r="AF43" i="15"/>
  <c r="AF42" i="15"/>
  <c r="AF41" i="15"/>
  <c r="AF40" i="15"/>
  <c r="AF39" i="15"/>
  <c r="AF37" i="15"/>
  <c r="AF34" i="15"/>
  <c r="AF33" i="15"/>
  <c r="AF32" i="15"/>
  <c r="AF31" i="15"/>
  <c r="AF30" i="15"/>
  <c r="AF29" i="15"/>
  <c r="AF28" i="15"/>
  <c r="AF27" i="15"/>
  <c r="AF26" i="15"/>
  <c r="AF25" i="15"/>
  <c r="AF24" i="15"/>
  <c r="AF23" i="15"/>
  <c r="AF22" i="15"/>
  <c r="AF21" i="15"/>
  <c r="AF18" i="15"/>
  <c r="AF19" i="15"/>
  <c r="AF16" i="15"/>
  <c r="AF15" i="15"/>
  <c r="AF14" i="15"/>
  <c r="AF13" i="15"/>
  <c r="AF12" i="15"/>
  <c r="AF11" i="15"/>
  <c r="AF10" i="15"/>
  <c r="AF9" i="15"/>
  <c r="AF8" i="15"/>
  <c r="AF7" i="15"/>
  <c r="AF6" i="15"/>
  <c r="AF5" i="15"/>
  <c r="AA80" i="15"/>
  <c r="AA79" i="15"/>
  <c r="AA78" i="15"/>
  <c r="AA77" i="15"/>
  <c r="AA76" i="15"/>
  <c r="AA75" i="15"/>
  <c r="AA74" i="15"/>
  <c r="AA73" i="15"/>
  <c r="AA72" i="15"/>
  <c r="AA71" i="15"/>
  <c r="AA70" i="15"/>
  <c r="AA69" i="15"/>
  <c r="AA68" i="15"/>
  <c r="AA67" i="15"/>
  <c r="AA66" i="15"/>
  <c r="AA64" i="15"/>
  <c r="AA63" i="15"/>
  <c r="AA62" i="15"/>
  <c r="AA61" i="15"/>
  <c r="AA60" i="15"/>
  <c r="AA59" i="15"/>
  <c r="AA58" i="15"/>
  <c r="AA57" i="15"/>
  <c r="AA56" i="15"/>
  <c r="AA55" i="15"/>
  <c r="AA54" i="15"/>
  <c r="AA53" i="15"/>
  <c r="AA52" i="15"/>
  <c r="AA51" i="15"/>
  <c r="AA50" i="15"/>
  <c r="AA49" i="15"/>
  <c r="AA48" i="15"/>
  <c r="AA47" i="15"/>
  <c r="AA46" i="15"/>
  <c r="AA45" i="15"/>
  <c r="AA44" i="15"/>
  <c r="AA43" i="15"/>
  <c r="AA42" i="15"/>
  <c r="AA41" i="15"/>
  <c r="AA40" i="15"/>
  <c r="AA39" i="15"/>
  <c r="AA37" i="15"/>
  <c r="AA34" i="15"/>
  <c r="AA33" i="15"/>
  <c r="AA32" i="15"/>
  <c r="AA31" i="15"/>
  <c r="AA30" i="15"/>
  <c r="AA29" i="15"/>
  <c r="AA28" i="15"/>
  <c r="AA27" i="15"/>
  <c r="AA26" i="15"/>
  <c r="AA25" i="15"/>
  <c r="AA24" i="15"/>
  <c r="AA23" i="15"/>
  <c r="AA22" i="15"/>
  <c r="AA21" i="15"/>
  <c r="AA18" i="15"/>
  <c r="AA19" i="15"/>
  <c r="AA16" i="15"/>
  <c r="AA15" i="15"/>
  <c r="AA14" i="15"/>
  <c r="AA13" i="15"/>
  <c r="AA12" i="15"/>
  <c r="AA10" i="15"/>
  <c r="AA9" i="15"/>
  <c r="AA8" i="15"/>
  <c r="AA7" i="15"/>
  <c r="AA6" i="15"/>
  <c r="CB15" i="15" l="1"/>
  <c r="CB26" i="15"/>
  <c r="CB45" i="15"/>
  <c r="CB66" i="15"/>
  <c r="CB31" i="15"/>
  <c r="CB50" i="15"/>
  <c r="CB13" i="15"/>
  <c r="CB6" i="15"/>
  <c r="CB14" i="15"/>
  <c r="CB18" i="15"/>
  <c r="CB24" i="15"/>
  <c r="CB28" i="15"/>
  <c r="CB32" i="15"/>
  <c r="CB39" i="15"/>
  <c r="CB43" i="15"/>
  <c r="CB47" i="15"/>
  <c r="CB51" i="15"/>
  <c r="CB55" i="15"/>
  <c r="CB59" i="15"/>
  <c r="CB63" i="15"/>
  <c r="CB68" i="15"/>
  <c r="CB72" i="15"/>
  <c r="CB76" i="15"/>
  <c r="CB80" i="15"/>
  <c r="CB21" i="15"/>
  <c r="CB25" i="15"/>
  <c r="CB29" i="15"/>
  <c r="CB33" i="15"/>
  <c r="CB40" i="15"/>
  <c r="CB44" i="15"/>
  <c r="CB48" i="15"/>
  <c r="CB52" i="15"/>
  <c r="CB56" i="15"/>
  <c r="CB60" i="15"/>
  <c r="CB64" i="15"/>
  <c r="CB69" i="15"/>
  <c r="CB73" i="15"/>
  <c r="CB7" i="15"/>
  <c r="CB61" i="15"/>
  <c r="CB77" i="15"/>
  <c r="CB10" i="15"/>
  <c r="CB8" i="15"/>
  <c r="CB12" i="15"/>
  <c r="CB16" i="15"/>
  <c r="CB22" i="15"/>
  <c r="CB30" i="15"/>
  <c r="CB34" i="15"/>
  <c r="CB41" i="15"/>
  <c r="CB49" i="15"/>
  <c r="CB53" i="15"/>
  <c r="CB57" i="15"/>
  <c r="CB70" i="15"/>
  <c r="CB74" i="15"/>
  <c r="CB78" i="15"/>
  <c r="CB9" i="15"/>
  <c r="CB19" i="15"/>
  <c r="CB23" i="15"/>
  <c r="CB27" i="15"/>
  <c r="CB37" i="15"/>
  <c r="CB42" i="15"/>
  <c r="CB46" i="15"/>
  <c r="CB54" i="15"/>
  <c r="CB58" i="15"/>
  <c r="CB62" i="15"/>
  <c r="CB67" i="15"/>
  <c r="CB71" i="15"/>
  <c r="CB75" i="15"/>
  <c r="CB79" i="15"/>
  <c r="BJ81" i="15"/>
  <c r="BY82" i="15"/>
  <c r="BT82" i="15"/>
  <c r="BO82" i="15"/>
  <c r="BO84" i="15" s="1"/>
  <c r="BO99" i="15" s="1"/>
  <c r="BJ82" i="15"/>
  <c r="AU82" i="15"/>
  <c r="AU84" i="15" s="1"/>
  <c r="AU99" i="15" s="1"/>
  <c r="AP82" i="15"/>
  <c r="AP81" i="15"/>
  <c r="AD82" i="15"/>
  <c r="AD84" i="15" s="1"/>
  <c r="AA5" i="15"/>
  <c r="CB5" i="15" s="1"/>
  <c r="BE82" i="15" l="1"/>
  <c r="BE84" i="15" s="1"/>
  <c r="BE99" i="15" s="1"/>
  <c r="AZ82" i="15"/>
  <c r="AZ84" i="15" s="1"/>
  <c r="AZ99" i="15" s="1"/>
  <c r="BJ84" i="15"/>
  <c r="BJ99" i="15" s="1"/>
  <c r="BY84" i="15"/>
  <c r="BY99" i="15" s="1"/>
  <c r="BT84" i="15"/>
  <c r="BT99" i="15" s="1"/>
  <c r="AP84" i="15"/>
  <c r="AP99" i="15" s="1"/>
  <c r="AF81" i="15"/>
  <c r="AF82" i="15"/>
  <c r="AF84" i="15" l="1"/>
  <c r="AF99" i="15" s="1"/>
  <c r="AA97" i="15" l="1"/>
  <c r="W97" i="15"/>
  <c r="H97" i="15"/>
  <c r="G97" i="15"/>
  <c r="F97" i="15"/>
  <c r="I96" i="15"/>
  <c r="I95" i="15"/>
  <c r="I94" i="15"/>
  <c r="I93" i="15"/>
  <c r="I92" i="15"/>
  <c r="I91" i="15"/>
  <c r="I90" i="15"/>
  <c r="Z81" i="15"/>
  <c r="Z84" i="15" s="1"/>
  <c r="W80" i="15"/>
  <c r="T80" i="15" s="1"/>
  <c r="I80" i="15"/>
  <c r="J80" i="15" s="1"/>
  <c r="P80" i="15" s="1"/>
  <c r="AL80" i="15" s="1"/>
  <c r="W79" i="15"/>
  <c r="T79" i="15" s="1"/>
  <c r="I79" i="15"/>
  <c r="J79" i="15" s="1"/>
  <c r="P79" i="15" s="1"/>
  <c r="AL79" i="15" s="1"/>
  <c r="W78" i="15"/>
  <c r="T78" i="15" s="1"/>
  <c r="I78" i="15"/>
  <c r="J78" i="15" s="1"/>
  <c r="P78" i="15" s="1"/>
  <c r="AL78" i="15" s="1"/>
  <c r="Y81" i="15"/>
  <c r="W77" i="15"/>
  <c r="T77" i="15" s="1"/>
  <c r="I77" i="15"/>
  <c r="J77" i="15" s="1"/>
  <c r="P77" i="15" s="1"/>
  <c r="AL77" i="15" s="1"/>
  <c r="W76" i="15"/>
  <c r="T76" i="15" s="1"/>
  <c r="I76" i="15"/>
  <c r="J76" i="15" s="1"/>
  <c r="P76" i="15" s="1"/>
  <c r="AL76" i="15" s="1"/>
  <c r="W75" i="15"/>
  <c r="T75" i="15" s="1"/>
  <c r="I75" i="15"/>
  <c r="W74" i="15"/>
  <c r="T74" i="15" s="1"/>
  <c r="I74" i="15"/>
  <c r="J74" i="15" s="1"/>
  <c r="P74" i="15" s="1"/>
  <c r="AL74" i="15" s="1"/>
  <c r="W73" i="15"/>
  <c r="T73" i="15" s="1"/>
  <c r="I73" i="15"/>
  <c r="J73" i="15" s="1"/>
  <c r="R73" i="15" s="1"/>
  <c r="P73" i="15" s="1"/>
  <c r="AL73" i="15" s="1"/>
  <c r="AM73" i="15" s="1"/>
  <c r="W72" i="15"/>
  <c r="T72" i="15" s="1"/>
  <c r="I72" i="15"/>
  <c r="J72" i="15" s="1"/>
  <c r="R72" i="15" s="1"/>
  <c r="P72" i="15" s="1"/>
  <c r="AL72" i="15" s="1"/>
  <c r="AM72" i="15" s="1"/>
  <c r="W71" i="15"/>
  <c r="I71" i="15"/>
  <c r="J71" i="15" s="1"/>
  <c r="R71" i="15" s="1"/>
  <c r="P71" i="15" s="1"/>
  <c r="AL71" i="15" s="1"/>
  <c r="AM71" i="15" s="1"/>
  <c r="W70" i="15"/>
  <c r="T70" i="15" s="1"/>
  <c r="I70" i="15"/>
  <c r="J70" i="15" s="1"/>
  <c r="R70" i="15" s="1"/>
  <c r="P70" i="15" s="1"/>
  <c r="AL70" i="15" s="1"/>
  <c r="AM70" i="15" s="1"/>
  <c r="W69" i="15"/>
  <c r="T69" i="15" s="1"/>
  <c r="I69" i="15"/>
  <c r="J69" i="15" s="1"/>
  <c r="R69" i="15" s="1"/>
  <c r="P69" i="15" s="1"/>
  <c r="AL69" i="15" s="1"/>
  <c r="AM69" i="15" s="1"/>
  <c r="W68" i="15"/>
  <c r="T68" i="15" s="1"/>
  <c r="I68" i="15"/>
  <c r="J68" i="15" s="1"/>
  <c r="P68" i="15" s="1"/>
  <c r="AL68" i="15" s="1"/>
  <c r="W67" i="15"/>
  <c r="I67" i="15"/>
  <c r="J67" i="15" s="1"/>
  <c r="R67" i="15" s="1"/>
  <c r="P67" i="15" s="1"/>
  <c r="AL67" i="15" s="1"/>
  <c r="AM67" i="15" s="1"/>
  <c r="W66" i="15"/>
  <c r="T66" i="15" s="1"/>
  <c r="I66" i="15"/>
  <c r="J66" i="15" s="1"/>
  <c r="R66" i="15" s="1"/>
  <c r="P66" i="15" s="1"/>
  <c r="AL66" i="15" s="1"/>
  <c r="AM66" i="15" s="1"/>
  <c r="W64" i="15"/>
  <c r="T64" i="15" s="1"/>
  <c r="I64" i="15"/>
  <c r="W63" i="15"/>
  <c r="T63" i="15" s="1"/>
  <c r="I63" i="15"/>
  <c r="J63" i="15" s="1"/>
  <c r="P63" i="15" s="1"/>
  <c r="AL63" i="15" s="1"/>
  <c r="W62" i="15"/>
  <c r="T62" i="15" s="1"/>
  <c r="I62" i="15"/>
  <c r="J62" i="15" s="1"/>
  <c r="P62" i="15" s="1"/>
  <c r="AL62" i="15" s="1"/>
  <c r="W61" i="15"/>
  <c r="T61" i="15" s="1"/>
  <c r="I61" i="15"/>
  <c r="J61" i="15" s="1"/>
  <c r="P61" i="15" s="1"/>
  <c r="AL61" i="15" s="1"/>
  <c r="W60" i="15"/>
  <c r="T60" i="15" s="1"/>
  <c r="I60" i="15"/>
  <c r="J60" i="15" s="1"/>
  <c r="P60" i="15" s="1"/>
  <c r="AL60" i="15" s="1"/>
  <c r="W59" i="15"/>
  <c r="T59" i="15" s="1"/>
  <c r="I59" i="15"/>
  <c r="J59" i="15" s="1"/>
  <c r="P59" i="15" s="1"/>
  <c r="AL59" i="15" s="1"/>
  <c r="W58" i="15"/>
  <c r="T58" i="15" s="1"/>
  <c r="I58" i="15"/>
  <c r="J58" i="15" s="1"/>
  <c r="P58" i="15" s="1"/>
  <c r="AL58" i="15" s="1"/>
  <c r="W57" i="15"/>
  <c r="T57" i="15" s="1"/>
  <c r="I57" i="15"/>
  <c r="J57" i="15" s="1"/>
  <c r="R57" i="15" s="1"/>
  <c r="P57" i="15" s="1"/>
  <c r="AL57" i="15" s="1"/>
  <c r="AM57" i="15" s="1"/>
  <c r="W56" i="15"/>
  <c r="T56" i="15" s="1"/>
  <c r="I56" i="15"/>
  <c r="J56" i="15" s="1"/>
  <c r="R56" i="15" s="1"/>
  <c r="P56" i="15" s="1"/>
  <c r="AL56" i="15" s="1"/>
  <c r="AM56" i="15" s="1"/>
  <c r="W55" i="15"/>
  <c r="R55" i="15"/>
  <c r="P55" i="15"/>
  <c r="AL55" i="15" s="1"/>
  <c r="AM55" i="15" s="1"/>
  <c r="I55" i="15"/>
  <c r="W54" i="15"/>
  <c r="T54" i="15" s="1"/>
  <c r="I54" i="15"/>
  <c r="W53" i="15"/>
  <c r="I53" i="15"/>
  <c r="J53" i="15" s="1"/>
  <c r="R53" i="15" s="1"/>
  <c r="P53" i="15" s="1"/>
  <c r="AL53" i="15" s="1"/>
  <c r="AM53" i="15" s="1"/>
  <c r="W52" i="15"/>
  <c r="T52" i="15" s="1"/>
  <c r="I52" i="15"/>
  <c r="J52" i="15" s="1"/>
  <c r="W51" i="15"/>
  <c r="T51" i="15" s="1"/>
  <c r="J51" i="15"/>
  <c r="R51" i="15" s="1"/>
  <c r="P51" i="15" s="1"/>
  <c r="AL51" i="15" s="1"/>
  <c r="AM51" i="15" s="1"/>
  <c r="I51" i="15"/>
  <c r="W50" i="15"/>
  <c r="I50" i="15"/>
  <c r="J50" i="15" s="1"/>
  <c r="P50" i="15" s="1"/>
  <c r="AL50" i="15" s="1"/>
  <c r="W49" i="15"/>
  <c r="I49" i="15"/>
  <c r="J49" i="15" s="1"/>
  <c r="R49" i="15" s="1"/>
  <c r="P49" i="15" s="1"/>
  <c r="AL49" i="15" s="1"/>
  <c r="AM49" i="15" s="1"/>
  <c r="W48" i="15"/>
  <c r="T48" i="15" s="1"/>
  <c r="I48" i="15"/>
  <c r="J48" i="15" s="1"/>
  <c r="P48" i="15" s="1"/>
  <c r="AL48" i="15" s="1"/>
  <c r="W47" i="15"/>
  <c r="T47" i="15" s="1"/>
  <c r="I47" i="15"/>
  <c r="W46" i="15"/>
  <c r="T46" i="15" s="1"/>
  <c r="I46" i="15"/>
  <c r="J46" i="15" s="1"/>
  <c r="P46" i="15" s="1"/>
  <c r="AL46" i="15" s="1"/>
  <c r="W45" i="15"/>
  <c r="I45" i="15"/>
  <c r="J45" i="15" s="1"/>
  <c r="R45" i="15" s="1"/>
  <c r="P45" i="15" s="1"/>
  <c r="AL45" i="15" s="1"/>
  <c r="AM45" i="15" s="1"/>
  <c r="W44" i="15"/>
  <c r="J44" i="15"/>
  <c r="R44" i="15" s="1"/>
  <c r="P44" i="15" s="1"/>
  <c r="AL44" i="15" s="1"/>
  <c r="AM44" i="15" s="1"/>
  <c r="I44" i="15"/>
  <c r="W43" i="15"/>
  <c r="I43" i="15"/>
  <c r="J43" i="15" s="1"/>
  <c r="R43" i="15" s="1"/>
  <c r="P43" i="15" s="1"/>
  <c r="AL43" i="15" s="1"/>
  <c r="AM43" i="15" s="1"/>
  <c r="W42" i="15"/>
  <c r="T42" i="15" s="1"/>
  <c r="I42" i="15"/>
  <c r="J42" i="15" s="1"/>
  <c r="R42" i="15" s="1"/>
  <c r="P42" i="15" s="1"/>
  <c r="AL42" i="15" s="1"/>
  <c r="AM42" i="15" s="1"/>
  <c r="W41" i="15"/>
  <c r="T41" i="15" s="1"/>
  <c r="I41" i="15"/>
  <c r="J41" i="15" s="1"/>
  <c r="P41" i="15" s="1"/>
  <c r="AL41" i="15" s="1"/>
  <c r="W40" i="15"/>
  <c r="I40" i="15"/>
  <c r="W39" i="15"/>
  <c r="T39" i="15" s="1"/>
  <c r="I39" i="15"/>
  <c r="J39" i="15" s="1"/>
  <c r="R39" i="15" s="1"/>
  <c r="P39" i="15" s="1"/>
  <c r="AL39" i="15" s="1"/>
  <c r="AM39" i="15" s="1"/>
  <c r="W37" i="15"/>
  <c r="T37" i="15" s="1"/>
  <c r="I37" i="15"/>
  <c r="W34" i="15"/>
  <c r="T34" i="15" s="1"/>
  <c r="I34" i="15"/>
  <c r="W33" i="15"/>
  <c r="T33" i="15" s="1"/>
  <c r="I33" i="15"/>
  <c r="J33" i="15" s="1"/>
  <c r="P33" i="15" s="1"/>
  <c r="AL33" i="15" s="1"/>
  <c r="W32" i="15"/>
  <c r="T32" i="15" s="1"/>
  <c r="I32" i="15"/>
  <c r="J32" i="15" s="1"/>
  <c r="P32" i="15" s="1"/>
  <c r="AL32" i="15" s="1"/>
  <c r="W31" i="15"/>
  <c r="T31" i="15" s="1"/>
  <c r="I31" i="15"/>
  <c r="J31" i="15" s="1"/>
  <c r="P31" i="15" s="1"/>
  <c r="AL31" i="15" s="1"/>
  <c r="AM31" i="15" s="1"/>
  <c r="W30" i="15"/>
  <c r="I30" i="15"/>
  <c r="W29" i="15"/>
  <c r="T29" i="15" s="1"/>
  <c r="I29" i="15"/>
  <c r="J29" i="15" s="1"/>
  <c r="P29" i="15" s="1"/>
  <c r="AL29" i="15" s="1"/>
  <c r="W28" i="15"/>
  <c r="T28" i="15" s="1"/>
  <c r="I28" i="15"/>
  <c r="J28" i="15" s="1"/>
  <c r="P28" i="15" s="1"/>
  <c r="AL28" i="15" s="1"/>
  <c r="W27" i="15"/>
  <c r="T27" i="15" s="1"/>
  <c r="I27" i="15"/>
  <c r="J27" i="15" s="1"/>
  <c r="P27" i="15" s="1"/>
  <c r="AL27" i="15" s="1"/>
  <c r="W26" i="15"/>
  <c r="T26" i="15" s="1"/>
  <c r="I26" i="15"/>
  <c r="J26" i="15" s="1"/>
  <c r="P26" i="15" s="1"/>
  <c r="AL26" i="15" s="1"/>
  <c r="W25" i="15"/>
  <c r="I25" i="15"/>
  <c r="W24" i="15"/>
  <c r="T24" i="15" s="1"/>
  <c r="I24" i="15"/>
  <c r="J24" i="15" s="1"/>
  <c r="R24" i="15" s="1"/>
  <c r="P24" i="15" s="1"/>
  <c r="AL24" i="15" s="1"/>
  <c r="AM24" i="15" s="1"/>
  <c r="W23" i="15"/>
  <c r="T23" i="15" s="1"/>
  <c r="I23" i="15"/>
  <c r="J23" i="15" s="1"/>
  <c r="R23" i="15" s="1"/>
  <c r="P23" i="15" s="1"/>
  <c r="AL23" i="15" s="1"/>
  <c r="AM23" i="15" s="1"/>
  <c r="W22" i="15"/>
  <c r="I22" i="15"/>
  <c r="J22" i="15" s="1"/>
  <c r="R22" i="15" s="1"/>
  <c r="P22" i="15" s="1"/>
  <c r="AL22" i="15" s="1"/>
  <c r="AM22" i="15" s="1"/>
  <c r="W21" i="15"/>
  <c r="I21" i="15"/>
  <c r="W18" i="15"/>
  <c r="T18" i="15" s="1"/>
  <c r="I18" i="15"/>
  <c r="J18" i="15" s="1"/>
  <c r="P18" i="15" s="1"/>
  <c r="AL18" i="15" s="1"/>
  <c r="W19" i="15"/>
  <c r="T19" i="15" s="1"/>
  <c r="I19" i="15"/>
  <c r="W16" i="15"/>
  <c r="T16" i="15" s="1"/>
  <c r="I16" i="15"/>
  <c r="J16" i="15" s="1"/>
  <c r="P16" i="15" s="1"/>
  <c r="AL16" i="15" s="1"/>
  <c r="V15" i="15"/>
  <c r="W15" i="15" s="1"/>
  <c r="T15" i="15" s="1"/>
  <c r="H81" i="15"/>
  <c r="G81" i="15"/>
  <c r="F81" i="15"/>
  <c r="W14" i="15"/>
  <c r="T14" i="15" s="1"/>
  <c r="I14" i="15"/>
  <c r="J14" i="15" s="1"/>
  <c r="R14" i="15" s="1"/>
  <c r="P14" i="15" s="1"/>
  <c r="AL14" i="15" s="1"/>
  <c r="AM14" i="15" s="1"/>
  <c r="W13" i="15"/>
  <c r="J13" i="15"/>
  <c r="R13" i="15" s="1"/>
  <c r="P13" i="15" s="1"/>
  <c r="AL13" i="15" s="1"/>
  <c r="AM13" i="15" s="1"/>
  <c r="I13" i="15"/>
  <c r="W12" i="15"/>
  <c r="I12" i="15"/>
  <c r="J12" i="15" s="1"/>
  <c r="R12" i="15" s="1"/>
  <c r="P12" i="15" s="1"/>
  <c r="AL12" i="15" s="1"/>
  <c r="AM12" i="15" s="1"/>
  <c r="U11" i="15"/>
  <c r="I11" i="15"/>
  <c r="J11" i="15" s="1"/>
  <c r="P11" i="15" s="1"/>
  <c r="AL11" i="15" s="1"/>
  <c r="W10" i="15"/>
  <c r="T10" i="15" s="1"/>
  <c r="I10" i="15"/>
  <c r="J10" i="15" s="1"/>
  <c r="P10" i="15" s="1"/>
  <c r="AL10" i="15" s="1"/>
  <c r="AM10" i="15" s="1"/>
  <c r="W9" i="15"/>
  <c r="T9" i="15" s="1"/>
  <c r="J9" i="15"/>
  <c r="P9" i="15" s="1"/>
  <c r="AL9" i="15" s="1"/>
  <c r="AM9" i="15" s="1"/>
  <c r="I9" i="15"/>
  <c r="W8" i="15"/>
  <c r="T8" i="15" s="1"/>
  <c r="I8" i="15"/>
  <c r="J8" i="15" s="1"/>
  <c r="P8" i="15" s="1"/>
  <c r="AL8" i="15" s="1"/>
  <c r="AM8" i="15" s="1"/>
  <c r="W7" i="15"/>
  <c r="T7" i="15" s="1"/>
  <c r="P7" i="15"/>
  <c r="I7" i="15"/>
  <c r="W6" i="15"/>
  <c r="T6" i="15" s="1"/>
  <c r="I6" i="15"/>
  <c r="J6" i="15" s="1"/>
  <c r="P6" i="15" s="1"/>
  <c r="AL6" i="15" s="1"/>
  <c r="W5" i="15"/>
  <c r="T5" i="15" s="1"/>
  <c r="I5" i="15"/>
  <c r="J30" i="15" l="1"/>
  <c r="I114" i="15"/>
  <c r="J34" i="15"/>
  <c r="J115" i="15" s="1"/>
  <c r="I115" i="15"/>
  <c r="J54" i="15"/>
  <c r="I120" i="15"/>
  <c r="I109" i="15"/>
  <c r="I123" i="15" s="1"/>
  <c r="J47" i="15"/>
  <c r="P47" i="15" s="1"/>
  <c r="I118" i="15"/>
  <c r="I119" i="15"/>
  <c r="J37" i="15"/>
  <c r="J116" i="15" s="1"/>
  <c r="I116" i="15"/>
  <c r="J40" i="15"/>
  <c r="J117" i="15" s="1"/>
  <c r="I117" i="15"/>
  <c r="J64" i="15"/>
  <c r="I121" i="15"/>
  <c r="J25" i="15"/>
  <c r="I113" i="15"/>
  <c r="J21" i="15"/>
  <c r="P21" i="15" s="1"/>
  <c r="BA21" i="15" s="1"/>
  <c r="I112" i="15"/>
  <c r="J19" i="15"/>
  <c r="I111" i="15"/>
  <c r="AL7" i="15"/>
  <c r="AM7" i="15" s="1"/>
  <c r="AM84" i="15" s="1"/>
  <c r="J75" i="15"/>
  <c r="I122" i="15"/>
  <c r="P30" i="15"/>
  <c r="BP30" i="15" s="1"/>
  <c r="J114" i="15"/>
  <c r="R19" i="15"/>
  <c r="P19" i="15" s="1"/>
  <c r="J111" i="15"/>
  <c r="P75" i="15"/>
  <c r="BP75" i="15" s="1"/>
  <c r="J122" i="15"/>
  <c r="P40" i="15"/>
  <c r="P64" i="15"/>
  <c r="BZ64" i="15" s="1"/>
  <c r="J121" i="15"/>
  <c r="P52" i="15"/>
  <c r="J119" i="15"/>
  <c r="P54" i="15"/>
  <c r="J120" i="15"/>
  <c r="P25" i="15"/>
  <c r="J113" i="15"/>
  <c r="J5" i="15"/>
  <c r="J109" i="15" s="1"/>
  <c r="J123" i="15" s="1"/>
  <c r="J105" i="15"/>
  <c r="J93" i="15"/>
  <c r="P93" i="15" s="1"/>
  <c r="J90" i="15"/>
  <c r="P90" i="15" s="1"/>
  <c r="J94" i="15"/>
  <c r="P94" i="15" s="1"/>
  <c r="J91" i="15"/>
  <c r="P91" i="15" s="1"/>
  <c r="J95" i="15"/>
  <c r="P95" i="15" s="1"/>
  <c r="J92" i="15"/>
  <c r="P92" i="15" s="1"/>
  <c r="J96" i="15"/>
  <c r="P96" i="15" s="1"/>
  <c r="BF11" i="15"/>
  <c r="BA11" i="15"/>
  <c r="AQ11" i="15"/>
  <c r="AG11" i="15"/>
  <c r="BK11" i="15"/>
  <c r="AV11" i="15"/>
  <c r="BP11" i="15"/>
  <c r="BZ11" i="15"/>
  <c r="BU11" i="15"/>
  <c r="BZ9" i="15"/>
  <c r="CA9" i="15" s="1"/>
  <c r="BU9" i="15"/>
  <c r="BV9" i="15" s="1"/>
  <c r="BU12" i="15"/>
  <c r="BV12" i="15" s="1"/>
  <c r="BZ12" i="15"/>
  <c r="CA12" i="15" s="1"/>
  <c r="BU24" i="15"/>
  <c r="BV24" i="15" s="1"/>
  <c r="BZ24" i="15"/>
  <c r="CA24" i="15" s="1"/>
  <c r="BU32" i="15"/>
  <c r="BZ32" i="15"/>
  <c r="BU42" i="15"/>
  <c r="BV42" i="15" s="1"/>
  <c r="BZ42" i="15"/>
  <c r="CA42" i="15" s="1"/>
  <c r="BU46" i="15"/>
  <c r="BZ46" i="15"/>
  <c r="BU63" i="15"/>
  <c r="BZ63" i="15"/>
  <c r="BU72" i="15"/>
  <c r="BV72" i="15" s="1"/>
  <c r="BZ72" i="15"/>
  <c r="CA72" i="15" s="1"/>
  <c r="BU76" i="15"/>
  <c r="BZ76" i="15"/>
  <c r="BU22" i="15"/>
  <c r="BV22" i="15" s="1"/>
  <c r="BZ22" i="15"/>
  <c r="CA22" i="15" s="1"/>
  <c r="BU23" i="15"/>
  <c r="BV23" i="15" s="1"/>
  <c r="BZ23" i="15"/>
  <c r="CA23" i="15" s="1"/>
  <c r="BU31" i="15"/>
  <c r="BV31" i="15" s="1"/>
  <c r="BZ31" i="15"/>
  <c r="CA31" i="15" s="1"/>
  <c r="BU41" i="15"/>
  <c r="BZ41" i="15"/>
  <c r="BU66" i="15"/>
  <c r="BV66" i="15" s="1"/>
  <c r="BZ66" i="15"/>
  <c r="CA66" i="15" s="1"/>
  <c r="BZ75" i="15"/>
  <c r="BZ19" i="15"/>
  <c r="CA19" i="15" s="1"/>
  <c r="BU28" i="15"/>
  <c r="BZ28" i="15"/>
  <c r="BU50" i="15"/>
  <c r="BZ50" i="15"/>
  <c r="BU59" i="15"/>
  <c r="BZ59" i="15"/>
  <c r="BU68" i="15"/>
  <c r="BZ68" i="15"/>
  <c r="BU80" i="15"/>
  <c r="BZ80" i="15"/>
  <c r="BZ8" i="15"/>
  <c r="CA8" i="15" s="1"/>
  <c r="BU8" i="15"/>
  <c r="BV8" i="15" s="1"/>
  <c r="BU16" i="15"/>
  <c r="BZ16" i="15"/>
  <c r="BZ27" i="15"/>
  <c r="BU27" i="15"/>
  <c r="BZ45" i="15"/>
  <c r="CA45" i="15" s="1"/>
  <c r="BU45" i="15"/>
  <c r="BV45" i="15" s="1"/>
  <c r="BU49" i="15"/>
  <c r="BV49" i="15" s="1"/>
  <c r="BZ49" i="15"/>
  <c r="CA49" i="15" s="1"/>
  <c r="BZ53" i="15"/>
  <c r="CA53" i="15" s="1"/>
  <c r="BU53" i="15"/>
  <c r="BV53" i="15" s="1"/>
  <c r="BU58" i="15"/>
  <c r="BZ58" i="15"/>
  <c r="BU62" i="15"/>
  <c r="BZ62" i="15"/>
  <c r="BU67" i="15"/>
  <c r="BV67" i="15" s="1"/>
  <c r="BZ67" i="15"/>
  <c r="CA67" i="15" s="1"/>
  <c r="BU71" i="15"/>
  <c r="BV71" i="15" s="1"/>
  <c r="BZ71" i="15"/>
  <c r="CA71" i="15" s="1"/>
  <c r="BU79" i="15"/>
  <c r="BZ79" i="15"/>
  <c r="BZ7" i="15"/>
  <c r="CA7" i="15" s="1"/>
  <c r="BU7" i="15"/>
  <c r="BV7" i="15" s="1"/>
  <c r="BU14" i="15"/>
  <c r="BV14" i="15" s="1"/>
  <c r="BZ14" i="15"/>
  <c r="CA14" i="15" s="1"/>
  <c r="BU26" i="15"/>
  <c r="BZ26" i="15"/>
  <c r="BU40" i="15"/>
  <c r="BZ40" i="15"/>
  <c r="BU44" i="15"/>
  <c r="BV44" i="15" s="1"/>
  <c r="BZ44" i="15"/>
  <c r="CA44" i="15" s="1"/>
  <c r="BU48" i="15"/>
  <c r="BZ48" i="15"/>
  <c r="BU52" i="15"/>
  <c r="BZ52" i="15"/>
  <c r="BU57" i="15"/>
  <c r="BV57" i="15" s="1"/>
  <c r="BZ57" i="15"/>
  <c r="CA57" i="15" s="1"/>
  <c r="BZ61" i="15"/>
  <c r="BU61" i="15"/>
  <c r="BU70" i="15"/>
  <c r="BV70" i="15" s="1"/>
  <c r="BZ70" i="15"/>
  <c r="CA70" i="15" s="1"/>
  <c r="BU74" i="15"/>
  <c r="BZ74" i="15"/>
  <c r="BU78" i="15"/>
  <c r="BZ78" i="15"/>
  <c r="BZ6" i="15"/>
  <c r="BU6" i="15"/>
  <c r="BZ10" i="15"/>
  <c r="CA10" i="15" s="1"/>
  <c r="BU10" i="15"/>
  <c r="BV10" i="15" s="1"/>
  <c r="BU13" i="15"/>
  <c r="BV13" i="15" s="1"/>
  <c r="BZ13" i="15"/>
  <c r="CA13" i="15" s="1"/>
  <c r="BU18" i="15"/>
  <c r="BZ18" i="15"/>
  <c r="BU29" i="15"/>
  <c r="BZ29" i="15"/>
  <c r="BU33" i="15"/>
  <c r="BZ33" i="15"/>
  <c r="BU39" i="15"/>
  <c r="BV39" i="15" s="1"/>
  <c r="BZ39" i="15"/>
  <c r="CA39" i="15" s="1"/>
  <c r="BU43" i="15"/>
  <c r="BV43" i="15" s="1"/>
  <c r="BZ43" i="15"/>
  <c r="CA43" i="15" s="1"/>
  <c r="BU51" i="15"/>
  <c r="BV51" i="15" s="1"/>
  <c r="BZ51" i="15"/>
  <c r="CA51" i="15" s="1"/>
  <c r="BU55" i="15"/>
  <c r="BV55" i="15" s="1"/>
  <c r="BZ55" i="15"/>
  <c r="CA55" i="15" s="1"/>
  <c r="BU56" i="15"/>
  <c r="BV56" i="15" s="1"/>
  <c r="BZ56" i="15"/>
  <c r="CA56" i="15" s="1"/>
  <c r="BU60" i="15"/>
  <c r="BZ60" i="15"/>
  <c r="BZ69" i="15"/>
  <c r="CA69" i="15" s="1"/>
  <c r="BU69" i="15"/>
  <c r="BV69" i="15" s="1"/>
  <c r="BU73" i="15"/>
  <c r="BV73" i="15" s="1"/>
  <c r="BZ73" i="15"/>
  <c r="CA73" i="15" s="1"/>
  <c r="BZ77" i="15"/>
  <c r="BU77" i="15"/>
  <c r="AG16" i="15"/>
  <c r="AV16" i="15"/>
  <c r="BP16" i="15"/>
  <c r="BA16" i="15"/>
  <c r="BK16" i="15"/>
  <c r="BF16" i="15"/>
  <c r="AQ16" i="15"/>
  <c r="AG27" i="15"/>
  <c r="AQ27" i="15"/>
  <c r="BA27" i="15"/>
  <c r="BP27" i="15"/>
  <c r="BF27" i="15"/>
  <c r="AV27" i="15"/>
  <c r="BK27" i="15"/>
  <c r="AG8" i="15"/>
  <c r="AH8" i="15" s="1"/>
  <c r="BA8" i="15"/>
  <c r="BB8" i="15" s="1"/>
  <c r="BK8" i="15"/>
  <c r="BL8" i="15" s="1"/>
  <c r="AV8" i="15"/>
  <c r="AW8" i="15" s="1"/>
  <c r="AQ8" i="15"/>
  <c r="AR8" i="15" s="1"/>
  <c r="BP8" i="15"/>
  <c r="BQ8" i="15" s="1"/>
  <c r="BF8" i="15"/>
  <c r="BG8" i="15" s="1"/>
  <c r="AG19" i="15"/>
  <c r="AH19" i="15" s="1"/>
  <c r="AQ19" i="15"/>
  <c r="AR19" i="15" s="1"/>
  <c r="BA19" i="15"/>
  <c r="BB19" i="15" s="1"/>
  <c r="AV19" i="15"/>
  <c r="AW19" i="15" s="1"/>
  <c r="BK19" i="15"/>
  <c r="BL19" i="15" s="1"/>
  <c r="AG24" i="15"/>
  <c r="AH24" i="15" s="1"/>
  <c r="AV24" i="15"/>
  <c r="AW24" i="15" s="1"/>
  <c r="BA24" i="15"/>
  <c r="BB24" i="15" s="1"/>
  <c r="BK24" i="15"/>
  <c r="BL24" i="15" s="1"/>
  <c r="BP24" i="15"/>
  <c r="BQ24" i="15" s="1"/>
  <c r="AQ24" i="15"/>
  <c r="AR24" i="15" s="1"/>
  <c r="BF24" i="15"/>
  <c r="BG24" i="15" s="1"/>
  <c r="AG28" i="15"/>
  <c r="AQ28" i="15"/>
  <c r="AV28" i="15"/>
  <c r="BK28" i="15"/>
  <c r="BP28" i="15"/>
  <c r="BF28" i="15"/>
  <c r="BA28" i="15"/>
  <c r="AG32" i="15"/>
  <c r="BK32" i="15"/>
  <c r="BP32" i="15"/>
  <c r="BF32" i="15"/>
  <c r="AQ32" i="15"/>
  <c r="BA32" i="15"/>
  <c r="AV32" i="15"/>
  <c r="AQ42" i="15"/>
  <c r="AR42" i="15" s="1"/>
  <c r="BA42" i="15"/>
  <c r="BB42" i="15" s="1"/>
  <c r="AV42" i="15"/>
  <c r="AW42" i="15" s="1"/>
  <c r="BK42" i="15"/>
  <c r="BL42" i="15" s="1"/>
  <c r="BP42" i="15"/>
  <c r="BQ42" i="15" s="1"/>
  <c r="BF42" i="15"/>
  <c r="BG42" i="15" s="1"/>
  <c r="AG46" i="15"/>
  <c r="AV46" i="15"/>
  <c r="AQ46" i="15"/>
  <c r="BK46" i="15"/>
  <c r="BP46" i="15"/>
  <c r="BF46" i="15"/>
  <c r="BA46" i="15"/>
  <c r="AG50" i="15"/>
  <c r="AQ50" i="15"/>
  <c r="BK50" i="15"/>
  <c r="BP50" i="15"/>
  <c r="BF50" i="15"/>
  <c r="BA50" i="15"/>
  <c r="AV50" i="15"/>
  <c r="AG59" i="15"/>
  <c r="AQ59" i="15"/>
  <c r="BF59" i="15"/>
  <c r="BP59" i="15"/>
  <c r="AV59" i="15"/>
  <c r="BA59" i="15"/>
  <c r="BK59" i="15"/>
  <c r="AG63" i="15"/>
  <c r="AQ63" i="15"/>
  <c r="AV63" i="15"/>
  <c r="BF63" i="15"/>
  <c r="BA63" i="15"/>
  <c r="BK63" i="15"/>
  <c r="BP63" i="15"/>
  <c r="AG68" i="15"/>
  <c r="AV68" i="15"/>
  <c r="BF68" i="15"/>
  <c r="BP68" i="15"/>
  <c r="BA68" i="15"/>
  <c r="BK68" i="15"/>
  <c r="AQ68" i="15"/>
  <c r="AG72" i="15"/>
  <c r="AH72" i="15" s="1"/>
  <c r="AQ72" i="15"/>
  <c r="AR72" i="15" s="1"/>
  <c r="BP72" i="15"/>
  <c r="BQ72" i="15" s="1"/>
  <c r="BF72" i="15"/>
  <c r="BG72" i="15" s="1"/>
  <c r="BA72" i="15"/>
  <c r="BB72" i="15" s="1"/>
  <c r="BK72" i="15"/>
  <c r="BL72" i="15" s="1"/>
  <c r="AV72" i="15"/>
  <c r="AW72" i="15" s="1"/>
  <c r="AG76" i="15"/>
  <c r="AV76" i="15"/>
  <c r="BP76" i="15"/>
  <c r="BA76" i="15"/>
  <c r="BK76" i="15"/>
  <c r="AQ76" i="15"/>
  <c r="BF76" i="15"/>
  <c r="AG80" i="15"/>
  <c r="BF80" i="15"/>
  <c r="AQ80" i="15"/>
  <c r="BP80" i="15"/>
  <c r="AV80" i="15"/>
  <c r="BA80" i="15"/>
  <c r="BK80" i="15"/>
  <c r="AG7" i="15"/>
  <c r="AH7" i="15" s="1"/>
  <c r="BP7" i="15"/>
  <c r="BQ7" i="15" s="1"/>
  <c r="BA7" i="15"/>
  <c r="BB7" i="15" s="1"/>
  <c r="BF7" i="15"/>
  <c r="BG7" i="15" s="1"/>
  <c r="BK7" i="15"/>
  <c r="BL7" i="15" s="1"/>
  <c r="AQ7" i="15"/>
  <c r="AR7" i="15" s="1"/>
  <c r="AV7" i="15"/>
  <c r="AW7" i="15" s="1"/>
  <c r="AG14" i="15"/>
  <c r="AH14" i="15" s="1"/>
  <c r="BK14" i="15"/>
  <c r="BL14" i="15" s="1"/>
  <c r="AQ14" i="15"/>
  <c r="AR14" i="15" s="1"/>
  <c r="BP14" i="15"/>
  <c r="BQ14" i="15" s="1"/>
  <c r="BF14" i="15"/>
  <c r="BG14" i="15" s="1"/>
  <c r="AV14" i="15"/>
  <c r="AW14" i="15" s="1"/>
  <c r="BA14" i="15"/>
  <c r="BB14" i="15" s="1"/>
  <c r="AG22" i="15"/>
  <c r="AH22" i="15" s="1"/>
  <c r="BF22" i="15"/>
  <c r="BG22" i="15" s="1"/>
  <c r="AQ22" i="15"/>
  <c r="AR22" i="15" s="1"/>
  <c r="AV22" i="15"/>
  <c r="AW22" i="15" s="1"/>
  <c r="BA22" i="15"/>
  <c r="BB22" i="15" s="1"/>
  <c r="BK22" i="15"/>
  <c r="BL22" i="15" s="1"/>
  <c r="BP22" i="15"/>
  <c r="BQ22" i="15" s="1"/>
  <c r="AG23" i="15"/>
  <c r="AH23" i="15" s="1"/>
  <c r="AQ23" i="15"/>
  <c r="AR23" i="15" s="1"/>
  <c r="AV23" i="15"/>
  <c r="AW23" i="15" s="1"/>
  <c r="BK23" i="15"/>
  <c r="BL23" i="15" s="1"/>
  <c r="BA23" i="15"/>
  <c r="BB23" i="15" s="1"/>
  <c r="BF23" i="15"/>
  <c r="BG23" i="15" s="1"/>
  <c r="BP23" i="15"/>
  <c r="BQ23" i="15" s="1"/>
  <c r="AG45" i="15"/>
  <c r="AH45" i="15" s="1"/>
  <c r="AQ45" i="15"/>
  <c r="AR45" i="15" s="1"/>
  <c r="BA45" i="15"/>
  <c r="BB45" i="15" s="1"/>
  <c r="BP45" i="15"/>
  <c r="BQ45" i="15" s="1"/>
  <c r="BF45" i="15"/>
  <c r="BG45" i="15" s="1"/>
  <c r="AV45" i="15"/>
  <c r="AW45" i="15" s="1"/>
  <c r="BK45" i="15"/>
  <c r="BL45" i="15" s="1"/>
  <c r="AG49" i="15"/>
  <c r="AH49" i="15" s="1"/>
  <c r="AQ49" i="15"/>
  <c r="AR49" i="15" s="1"/>
  <c r="AV49" i="15"/>
  <c r="AW49" i="15" s="1"/>
  <c r="BK49" i="15"/>
  <c r="BL49" i="15" s="1"/>
  <c r="BF49" i="15"/>
  <c r="BG49" i="15" s="1"/>
  <c r="BP49" i="15"/>
  <c r="BQ49" i="15" s="1"/>
  <c r="BA49" i="15"/>
  <c r="BB49" i="15" s="1"/>
  <c r="AQ53" i="15"/>
  <c r="AR53" i="15" s="1"/>
  <c r="BF53" i="15"/>
  <c r="BG53" i="15" s="1"/>
  <c r="BA53" i="15"/>
  <c r="BB53" i="15" s="1"/>
  <c r="BK53" i="15"/>
  <c r="BL53" i="15" s="1"/>
  <c r="AV53" i="15"/>
  <c r="AW53" i="15" s="1"/>
  <c r="BP53" i="15"/>
  <c r="BQ53" i="15" s="1"/>
  <c r="AG66" i="15"/>
  <c r="AH66" i="15" s="1"/>
  <c r="BK66" i="15"/>
  <c r="BL66" i="15" s="1"/>
  <c r="AV66" i="15"/>
  <c r="AW66" i="15" s="1"/>
  <c r="BP66" i="15"/>
  <c r="BQ66" i="15" s="1"/>
  <c r="BF66" i="15"/>
  <c r="BG66" i="15" s="1"/>
  <c r="AQ66" i="15"/>
  <c r="AR66" i="15" s="1"/>
  <c r="BA66" i="15"/>
  <c r="BB66" i="15" s="1"/>
  <c r="AG67" i="15"/>
  <c r="AH67" i="15" s="1"/>
  <c r="AQ67" i="15"/>
  <c r="AR67" i="15" s="1"/>
  <c r="BK67" i="15"/>
  <c r="BL67" i="15" s="1"/>
  <c r="BF67" i="15"/>
  <c r="BG67" i="15" s="1"/>
  <c r="BP67" i="15"/>
  <c r="BQ67" i="15" s="1"/>
  <c r="AV67" i="15"/>
  <c r="AW67" i="15" s="1"/>
  <c r="BA67" i="15"/>
  <c r="BB67" i="15" s="1"/>
  <c r="AG71" i="15"/>
  <c r="AH71" i="15" s="1"/>
  <c r="AQ71" i="15"/>
  <c r="AR71" i="15" s="1"/>
  <c r="AV71" i="15"/>
  <c r="AW71" i="15" s="1"/>
  <c r="BA71" i="15"/>
  <c r="BB71" i="15" s="1"/>
  <c r="BF71" i="15"/>
  <c r="BG71" i="15" s="1"/>
  <c r="BP71" i="15"/>
  <c r="BQ71" i="15" s="1"/>
  <c r="BK71" i="15"/>
  <c r="BL71" i="15" s="1"/>
  <c r="AG79" i="15"/>
  <c r="AQ79" i="15"/>
  <c r="AV79" i="15"/>
  <c r="BF79" i="15"/>
  <c r="BA79" i="15"/>
  <c r="BP79" i="15"/>
  <c r="BK79" i="15"/>
  <c r="AG6" i="15"/>
  <c r="AQ6" i="15"/>
  <c r="AV6" i="15"/>
  <c r="BF6" i="15"/>
  <c r="BK6" i="15"/>
  <c r="BA6" i="15"/>
  <c r="BP6" i="15"/>
  <c r="AG10" i="15"/>
  <c r="AH10" i="15" s="1"/>
  <c r="AQ10" i="15"/>
  <c r="AR10" i="15" s="1"/>
  <c r="BK10" i="15"/>
  <c r="BL10" i="15" s="1"/>
  <c r="BP10" i="15"/>
  <c r="BQ10" i="15" s="1"/>
  <c r="BF10" i="15"/>
  <c r="BG10" i="15" s="1"/>
  <c r="BA10" i="15"/>
  <c r="BB10" i="15" s="1"/>
  <c r="AV10" i="15"/>
  <c r="AW10" i="15" s="1"/>
  <c r="AG13" i="15"/>
  <c r="AH13" i="15" s="1"/>
  <c r="AV13" i="15"/>
  <c r="AW13" i="15" s="1"/>
  <c r="AQ13" i="15"/>
  <c r="AR13" i="15" s="1"/>
  <c r="BF13" i="15"/>
  <c r="BG13" i="15" s="1"/>
  <c r="BA13" i="15"/>
  <c r="BB13" i="15" s="1"/>
  <c r="BK13" i="15"/>
  <c r="BL13" i="15" s="1"/>
  <c r="BP13" i="15"/>
  <c r="BQ13" i="15" s="1"/>
  <c r="AG26" i="15"/>
  <c r="AV26" i="15"/>
  <c r="BF26" i="15"/>
  <c r="BA26" i="15"/>
  <c r="BK26" i="15"/>
  <c r="AQ26" i="15"/>
  <c r="BP26" i="15"/>
  <c r="AG40" i="15"/>
  <c r="BP40" i="15"/>
  <c r="BA40" i="15"/>
  <c r="BK40" i="15"/>
  <c r="BF40" i="15"/>
  <c r="AG44" i="15"/>
  <c r="AH44" i="15" s="1"/>
  <c r="AV44" i="15"/>
  <c r="AW44" i="15" s="1"/>
  <c r="BP44" i="15"/>
  <c r="BQ44" i="15" s="1"/>
  <c r="BA44" i="15"/>
  <c r="BB44" i="15" s="1"/>
  <c r="BK44" i="15"/>
  <c r="BL44" i="15" s="1"/>
  <c r="AQ44" i="15"/>
  <c r="AR44" i="15" s="1"/>
  <c r="BF44" i="15"/>
  <c r="BG44" i="15" s="1"/>
  <c r="AG48" i="15"/>
  <c r="AV48" i="15"/>
  <c r="AQ48" i="15"/>
  <c r="BP48" i="15"/>
  <c r="BF48" i="15"/>
  <c r="BK48" i="15"/>
  <c r="BA48" i="15"/>
  <c r="AG52" i="15"/>
  <c r="AV52" i="15"/>
  <c r="BF52" i="15"/>
  <c r="BP52" i="15"/>
  <c r="BA52" i="15"/>
  <c r="BK52" i="15"/>
  <c r="AQ52" i="15"/>
  <c r="AG57" i="15"/>
  <c r="AH57" i="15" s="1"/>
  <c r="AQ57" i="15"/>
  <c r="AR57" i="15" s="1"/>
  <c r="BK57" i="15"/>
  <c r="BL57" i="15" s="1"/>
  <c r="AV57" i="15"/>
  <c r="AW57" i="15" s="1"/>
  <c r="BA57" i="15"/>
  <c r="BB57" i="15" s="1"/>
  <c r="BP57" i="15"/>
  <c r="BQ57" i="15" s="1"/>
  <c r="BF57" i="15"/>
  <c r="BG57" i="15" s="1"/>
  <c r="AG61" i="15"/>
  <c r="AQ61" i="15"/>
  <c r="BA61" i="15"/>
  <c r="BP61" i="15"/>
  <c r="BF61" i="15"/>
  <c r="BK61" i="15"/>
  <c r="AV61" i="15"/>
  <c r="BA70" i="15"/>
  <c r="BB70" i="15" s="1"/>
  <c r="BK70" i="15"/>
  <c r="BL70" i="15" s="1"/>
  <c r="BF70" i="15"/>
  <c r="BG70" i="15" s="1"/>
  <c r="AV70" i="15"/>
  <c r="AW70" i="15" s="1"/>
  <c r="BP70" i="15"/>
  <c r="BQ70" i="15" s="1"/>
  <c r="AQ70" i="15"/>
  <c r="AR70" i="15" s="1"/>
  <c r="BA74" i="15"/>
  <c r="AQ74" i="15"/>
  <c r="BK74" i="15"/>
  <c r="AV74" i="15"/>
  <c r="BP74" i="15"/>
  <c r="BF74" i="15"/>
  <c r="AG78" i="15"/>
  <c r="AV78" i="15"/>
  <c r="AQ78" i="15"/>
  <c r="BK78" i="15"/>
  <c r="BP78" i="15"/>
  <c r="BA78" i="15"/>
  <c r="BF78" i="15"/>
  <c r="AG31" i="15"/>
  <c r="AH31" i="15" s="1"/>
  <c r="AQ31" i="15"/>
  <c r="AR31" i="15" s="1"/>
  <c r="BK31" i="15"/>
  <c r="BL31" i="15" s="1"/>
  <c r="AV31" i="15"/>
  <c r="AW31" i="15" s="1"/>
  <c r="BF31" i="15"/>
  <c r="BG31" i="15" s="1"/>
  <c r="BA31" i="15"/>
  <c r="BB31" i="15" s="1"/>
  <c r="BP31" i="15"/>
  <c r="BQ31" i="15" s="1"/>
  <c r="AG41" i="15"/>
  <c r="AQ41" i="15"/>
  <c r="BK41" i="15"/>
  <c r="BA41" i="15"/>
  <c r="AV41" i="15"/>
  <c r="BP41" i="15"/>
  <c r="BF41" i="15"/>
  <c r="AG58" i="15"/>
  <c r="BA58" i="15"/>
  <c r="AV58" i="15"/>
  <c r="BK58" i="15"/>
  <c r="BP58" i="15"/>
  <c r="BF58" i="15"/>
  <c r="AQ58" i="15"/>
  <c r="AG62" i="15"/>
  <c r="AQ62" i="15"/>
  <c r="BK62" i="15"/>
  <c r="AV62" i="15"/>
  <c r="BP62" i="15"/>
  <c r="BF62" i="15"/>
  <c r="BA62" i="15"/>
  <c r="BF75" i="15"/>
  <c r="AG9" i="15"/>
  <c r="AH9" i="15" s="1"/>
  <c r="BA9" i="15"/>
  <c r="BB9" i="15" s="1"/>
  <c r="BP9" i="15"/>
  <c r="BQ9" i="15" s="1"/>
  <c r="BF9" i="15"/>
  <c r="BG9" i="15" s="1"/>
  <c r="AQ9" i="15"/>
  <c r="AR9" i="15" s="1"/>
  <c r="BK9" i="15"/>
  <c r="BL9" i="15" s="1"/>
  <c r="AV9" i="15"/>
  <c r="AW9" i="15" s="1"/>
  <c r="AG12" i="15"/>
  <c r="AH12" i="15" s="1"/>
  <c r="BP12" i="15"/>
  <c r="BQ12" i="15" s="1"/>
  <c r="AQ12" i="15"/>
  <c r="AR12" i="15" s="1"/>
  <c r="BF12" i="15"/>
  <c r="BG12" i="15" s="1"/>
  <c r="AV12" i="15"/>
  <c r="AW12" i="15" s="1"/>
  <c r="BA12" i="15"/>
  <c r="BB12" i="15" s="1"/>
  <c r="BK12" i="15"/>
  <c r="BL12" i="15" s="1"/>
  <c r="AG18" i="15"/>
  <c r="AV18" i="15"/>
  <c r="BA18" i="15"/>
  <c r="BK18" i="15"/>
  <c r="AQ18" i="15"/>
  <c r="BP18" i="15"/>
  <c r="BF18" i="15"/>
  <c r="AQ29" i="15"/>
  <c r="AV29" i="15"/>
  <c r="BP29" i="15"/>
  <c r="BF29" i="15"/>
  <c r="BK29" i="15"/>
  <c r="BA29" i="15"/>
  <c r="AQ33" i="15"/>
  <c r="BK33" i="15"/>
  <c r="BF33" i="15"/>
  <c r="BP33" i="15"/>
  <c r="BA33" i="15"/>
  <c r="AV33" i="15"/>
  <c r="AQ39" i="15"/>
  <c r="AR39" i="15" s="1"/>
  <c r="BA39" i="15"/>
  <c r="BB39" i="15" s="1"/>
  <c r="AV39" i="15"/>
  <c r="AW39" i="15" s="1"/>
  <c r="BF39" i="15"/>
  <c r="BG39" i="15" s="1"/>
  <c r="BP39" i="15"/>
  <c r="BQ39" i="15" s="1"/>
  <c r="BK39" i="15"/>
  <c r="BL39" i="15" s="1"/>
  <c r="AG43" i="15"/>
  <c r="AH43" i="15" s="1"/>
  <c r="AQ43" i="15"/>
  <c r="AR43" i="15" s="1"/>
  <c r="BF43" i="15"/>
  <c r="BG43" i="15" s="1"/>
  <c r="BP43" i="15"/>
  <c r="BQ43" i="15" s="1"/>
  <c r="AV43" i="15"/>
  <c r="AW43" i="15" s="1"/>
  <c r="BA43" i="15"/>
  <c r="BB43" i="15" s="1"/>
  <c r="BK43" i="15"/>
  <c r="BL43" i="15" s="1"/>
  <c r="AG51" i="15"/>
  <c r="AH51" i="15" s="1"/>
  <c r="AQ51" i="15"/>
  <c r="AR51" i="15" s="1"/>
  <c r="BK51" i="15"/>
  <c r="BL51" i="15" s="1"/>
  <c r="BF51" i="15"/>
  <c r="BG51" i="15" s="1"/>
  <c r="BP51" i="15"/>
  <c r="BQ51" i="15" s="1"/>
  <c r="AV51" i="15"/>
  <c r="AW51" i="15" s="1"/>
  <c r="BA51" i="15"/>
  <c r="BB51" i="15" s="1"/>
  <c r="AG55" i="15"/>
  <c r="AH55" i="15" s="1"/>
  <c r="AQ55" i="15"/>
  <c r="AR55" i="15" s="1"/>
  <c r="BA55" i="15"/>
  <c r="BB55" i="15" s="1"/>
  <c r="BF55" i="15"/>
  <c r="BG55" i="15" s="1"/>
  <c r="BP55" i="15"/>
  <c r="BQ55" i="15" s="1"/>
  <c r="BK55" i="15"/>
  <c r="BL55" i="15" s="1"/>
  <c r="AV55" i="15"/>
  <c r="AW55" i="15" s="1"/>
  <c r="AG56" i="15"/>
  <c r="AH56" i="15" s="1"/>
  <c r="BF56" i="15"/>
  <c r="BG56" i="15" s="1"/>
  <c r="BP56" i="15"/>
  <c r="BQ56" i="15" s="1"/>
  <c r="BA56" i="15"/>
  <c r="BB56" i="15" s="1"/>
  <c r="BK56" i="15"/>
  <c r="BL56" i="15" s="1"/>
  <c r="AQ56" i="15"/>
  <c r="AR56" i="15" s="1"/>
  <c r="AV56" i="15"/>
  <c r="AW56" i="15" s="1"/>
  <c r="AG60" i="15"/>
  <c r="AV60" i="15"/>
  <c r="BP60" i="15"/>
  <c r="BA60" i="15"/>
  <c r="BK60" i="15"/>
  <c r="AQ60" i="15"/>
  <c r="BF60" i="15"/>
  <c r="AG69" i="15"/>
  <c r="AH69" i="15" s="1"/>
  <c r="AQ69" i="15"/>
  <c r="AR69" i="15" s="1"/>
  <c r="BF69" i="15"/>
  <c r="BG69" i="15" s="1"/>
  <c r="BA69" i="15"/>
  <c r="BB69" i="15" s="1"/>
  <c r="BK69" i="15"/>
  <c r="BL69" i="15" s="1"/>
  <c r="BP69" i="15"/>
  <c r="BQ69" i="15" s="1"/>
  <c r="AV69" i="15"/>
  <c r="AW69" i="15" s="1"/>
  <c r="AG73" i="15"/>
  <c r="AH73" i="15" s="1"/>
  <c r="AQ73" i="15"/>
  <c r="AR73" i="15" s="1"/>
  <c r="BK73" i="15"/>
  <c r="BL73" i="15" s="1"/>
  <c r="AV73" i="15"/>
  <c r="AW73" i="15" s="1"/>
  <c r="BA73" i="15"/>
  <c r="BB73" i="15" s="1"/>
  <c r="BF73" i="15"/>
  <c r="BG73" i="15" s="1"/>
  <c r="BP73" i="15"/>
  <c r="BQ73" i="15" s="1"/>
  <c r="AG77" i="15"/>
  <c r="AQ77" i="15"/>
  <c r="BA77" i="15"/>
  <c r="BP77" i="15"/>
  <c r="BF77" i="15"/>
  <c r="AV77" i="15"/>
  <c r="BK77" i="15"/>
  <c r="Y82" i="15"/>
  <c r="Y83" i="15" s="1"/>
  <c r="AB29" i="15"/>
  <c r="AG29" i="15"/>
  <c r="S53" i="15"/>
  <c r="CC53" i="15" s="1"/>
  <c r="AG53" i="15"/>
  <c r="AH53" i="15" s="1"/>
  <c r="X29" i="15"/>
  <c r="X33" i="15"/>
  <c r="AG33" i="15"/>
  <c r="S39" i="15"/>
  <c r="CC39" i="15" s="1"/>
  <c r="AG39" i="15"/>
  <c r="AH39" i="15" s="1"/>
  <c r="S70" i="15"/>
  <c r="CC70" i="15" s="1"/>
  <c r="AG70" i="15"/>
  <c r="AH70" i="15" s="1"/>
  <c r="AB74" i="15"/>
  <c r="AG74" i="15"/>
  <c r="AA11" i="15"/>
  <c r="CB11" i="15" s="1"/>
  <c r="AB16" i="15"/>
  <c r="S42" i="15"/>
  <c r="CC42" i="15" s="1"/>
  <c r="AG42" i="15"/>
  <c r="AH42" i="15" s="1"/>
  <c r="AB8" i="15"/>
  <c r="AC8" i="15" s="1"/>
  <c r="AB61" i="15"/>
  <c r="AB62" i="15"/>
  <c r="AB19" i="15"/>
  <c r="AC19" i="15" s="1"/>
  <c r="AB46" i="15"/>
  <c r="AB48" i="15"/>
  <c r="X60" i="15"/>
  <c r="I82" i="15"/>
  <c r="J82" i="15" s="1"/>
  <c r="P82" i="15" s="1"/>
  <c r="X26" i="15"/>
  <c r="X68" i="15"/>
  <c r="S19" i="15"/>
  <c r="CC19" i="15" s="1"/>
  <c r="AB40" i="15"/>
  <c r="AB45" i="15"/>
  <c r="AC45" i="15" s="1"/>
  <c r="AB77" i="15"/>
  <c r="AB14" i="15"/>
  <c r="AC14" i="15" s="1"/>
  <c r="X44" i="15"/>
  <c r="AB58" i="15"/>
  <c r="T45" i="15"/>
  <c r="X16" i="15"/>
  <c r="T40" i="15"/>
  <c r="AB53" i="15"/>
  <c r="AC53" i="15" s="1"/>
  <c r="X56" i="15"/>
  <c r="X78" i="15"/>
  <c r="X80" i="15"/>
  <c r="AB44" i="15"/>
  <c r="AC44" i="15" s="1"/>
  <c r="X58" i="15"/>
  <c r="X48" i="15"/>
  <c r="AB50" i="15"/>
  <c r="AB33" i="15"/>
  <c r="AB9" i="15"/>
  <c r="AC9" i="15" s="1"/>
  <c r="T12" i="15"/>
  <c r="X27" i="15"/>
  <c r="AB27" i="15"/>
  <c r="X41" i="15"/>
  <c r="AB51" i="15"/>
  <c r="AC51" i="15" s="1"/>
  <c r="X52" i="15"/>
  <c r="AB57" i="15"/>
  <c r="AC57" i="15" s="1"/>
  <c r="X62" i="15"/>
  <c r="AB63" i="15"/>
  <c r="X74" i="15"/>
  <c r="X76" i="15"/>
  <c r="X8" i="15"/>
  <c r="X64" i="15"/>
  <c r="X79" i="15"/>
  <c r="T25" i="15"/>
  <c r="X63" i="15"/>
  <c r="AB69" i="15"/>
  <c r="AC69" i="15" s="1"/>
  <c r="AB80" i="15"/>
  <c r="AB7" i="15"/>
  <c r="AC7" i="15" s="1"/>
  <c r="X7" i="15"/>
  <c r="T55" i="15"/>
  <c r="T13" i="15"/>
  <c r="T22" i="15"/>
  <c r="AB72" i="15"/>
  <c r="AC72" i="15" s="1"/>
  <c r="S72" i="15"/>
  <c r="CC72" i="15" s="1"/>
  <c r="AB10" i="15"/>
  <c r="AC10" i="15" s="1"/>
  <c r="X10" i="15"/>
  <c r="F84" i="15"/>
  <c r="F99" i="15" s="1"/>
  <c r="X9" i="15"/>
  <c r="U81" i="15"/>
  <c r="W11" i="15"/>
  <c r="X19" i="15"/>
  <c r="X22" i="15"/>
  <c r="S22" i="15"/>
  <c r="CC22" i="15" s="1"/>
  <c r="AB22" i="15"/>
  <c r="AC22" i="15" s="1"/>
  <c r="T30" i="15"/>
  <c r="X30" i="15"/>
  <c r="T50" i="15"/>
  <c r="X50" i="15"/>
  <c r="AB52" i="15"/>
  <c r="T53" i="15"/>
  <c r="X53" i="15"/>
  <c r="AB56" i="15"/>
  <c r="AC56" i="15" s="1"/>
  <c r="S56" i="15"/>
  <c r="CC56" i="15" s="1"/>
  <c r="AB67" i="15"/>
  <c r="AC67" i="15" s="1"/>
  <c r="S67" i="15"/>
  <c r="CC67" i="15" s="1"/>
  <c r="X67" i="15"/>
  <c r="X72" i="15"/>
  <c r="AB6" i="15"/>
  <c r="X6" i="15"/>
  <c r="X12" i="15"/>
  <c r="S12" i="15"/>
  <c r="CC12" i="15" s="1"/>
  <c r="X13" i="15"/>
  <c r="AB13" i="15"/>
  <c r="AC13" i="15" s="1"/>
  <c r="S13" i="15"/>
  <c r="CC13" i="15" s="1"/>
  <c r="H84" i="15"/>
  <c r="H99" i="15" s="1"/>
  <c r="I15" i="15"/>
  <c r="T21" i="15"/>
  <c r="AB23" i="15"/>
  <c r="AC23" i="15" s="1"/>
  <c r="S23" i="15"/>
  <c r="CC23" i="15" s="1"/>
  <c r="T43" i="15"/>
  <c r="X57" i="15"/>
  <c r="S57" i="15"/>
  <c r="CC57" i="15" s="1"/>
  <c r="AB59" i="15"/>
  <c r="X59" i="15"/>
  <c r="X69" i="15"/>
  <c r="S69" i="15"/>
  <c r="CC69" i="15" s="1"/>
  <c r="AB12" i="15"/>
  <c r="AC12" i="15" s="1"/>
  <c r="X24" i="15"/>
  <c r="S24" i="15"/>
  <c r="CC24" i="15" s="1"/>
  <c r="AB24" i="15"/>
  <c r="AC24" i="15" s="1"/>
  <c r="X49" i="15"/>
  <c r="S49" i="15"/>
  <c r="CC49" i="15" s="1"/>
  <c r="AB49" i="15"/>
  <c r="AC49" i="15" s="1"/>
  <c r="X66" i="15"/>
  <c r="S66" i="15"/>
  <c r="CC66" i="15" s="1"/>
  <c r="AB66" i="15"/>
  <c r="AC66" i="15" s="1"/>
  <c r="I97" i="15"/>
  <c r="I106" i="15" s="1"/>
  <c r="X18" i="15"/>
  <c r="AB18" i="15"/>
  <c r="X23" i="15"/>
  <c r="X31" i="15"/>
  <c r="AB31" i="15"/>
  <c r="AC31" i="15" s="1"/>
  <c r="AB41" i="15"/>
  <c r="AB64" i="15"/>
  <c r="T71" i="15"/>
  <c r="X73" i="15"/>
  <c r="S73" i="15"/>
  <c r="CC73" i="15" s="1"/>
  <c r="AB73" i="15"/>
  <c r="AC73" i="15" s="1"/>
  <c r="X55" i="15"/>
  <c r="S55" i="15"/>
  <c r="CC55" i="15" s="1"/>
  <c r="X71" i="15"/>
  <c r="S71" i="15"/>
  <c r="CC71" i="15" s="1"/>
  <c r="S14" i="15"/>
  <c r="CC14" i="15" s="1"/>
  <c r="X14" i="15"/>
  <c r="X32" i="15"/>
  <c r="AB32" i="15"/>
  <c r="T44" i="15"/>
  <c r="X45" i="15"/>
  <c r="S45" i="15"/>
  <c r="CC45" i="15" s="1"/>
  <c r="X46" i="15"/>
  <c r="X61" i="15"/>
  <c r="X77" i="15"/>
  <c r="R81" i="15"/>
  <c r="R84" i="15" s="1"/>
  <c r="X43" i="15"/>
  <c r="S43" i="15"/>
  <c r="CC43" i="15" s="1"/>
  <c r="X51" i="15"/>
  <c r="AB60" i="15"/>
  <c r="AB76" i="15"/>
  <c r="AB78" i="15"/>
  <c r="V81" i="15"/>
  <c r="AB26" i="15"/>
  <c r="X28" i="15"/>
  <c r="AB28" i="15"/>
  <c r="AB39" i="15"/>
  <c r="AC39" i="15" s="1"/>
  <c r="X39" i="15"/>
  <c r="AB42" i="15"/>
  <c r="AC42" i="15" s="1"/>
  <c r="X42" i="15"/>
  <c r="AB43" i="15"/>
  <c r="AC43" i="15" s="1"/>
  <c r="S44" i="15"/>
  <c r="CC44" i="15" s="1"/>
  <c r="T49" i="15"/>
  <c r="S51" i="15"/>
  <c r="CC51" i="15" s="1"/>
  <c r="AB55" i="15"/>
  <c r="AC55" i="15" s="1"/>
  <c r="T67" i="15"/>
  <c r="AB68" i="15"/>
  <c r="AB70" i="15"/>
  <c r="AC70" i="15" s="1"/>
  <c r="X70" i="15"/>
  <c r="AB71" i="15"/>
  <c r="AC71" i="15" s="1"/>
  <c r="AB79" i="15"/>
  <c r="BZ47" i="15" l="1"/>
  <c r="BK47" i="15"/>
  <c r="BP47" i="15"/>
  <c r="X47" i="15"/>
  <c r="AB47" i="15"/>
  <c r="AQ47" i="15"/>
  <c r="BA47" i="15"/>
  <c r="BU47" i="15"/>
  <c r="AV47" i="15"/>
  <c r="BF47" i="15"/>
  <c r="AG47" i="15"/>
  <c r="BK64" i="15"/>
  <c r="BU75" i="15"/>
  <c r="J118" i="15"/>
  <c r="J112" i="15"/>
  <c r="J15" i="15"/>
  <c r="P15" i="15" s="1"/>
  <c r="I110" i="15"/>
  <c r="BA30" i="15"/>
  <c r="AV64" i="15"/>
  <c r="BF30" i="15"/>
  <c r="BU30" i="15"/>
  <c r="P34" i="15"/>
  <c r="P37" i="15"/>
  <c r="BP21" i="15"/>
  <c r="AQ21" i="15"/>
  <c r="AB21" i="15"/>
  <c r="AV21" i="15"/>
  <c r="BU21" i="15"/>
  <c r="X21" i="15"/>
  <c r="BF21" i="15"/>
  <c r="AG21" i="15"/>
  <c r="BZ21" i="15"/>
  <c r="BK21" i="15"/>
  <c r="AL19" i="15"/>
  <c r="AM19" i="15" s="1"/>
  <c r="P111" i="15"/>
  <c r="AB30" i="15"/>
  <c r="BP64" i="15"/>
  <c r="BK75" i="15"/>
  <c r="AV30" i="15"/>
  <c r="X75" i="15"/>
  <c r="BF64" i="15"/>
  <c r="AL54" i="15"/>
  <c r="P120" i="15"/>
  <c r="AL64" i="15"/>
  <c r="P121" i="15"/>
  <c r="AL75" i="15"/>
  <c r="P122" i="15"/>
  <c r="AL30" i="15"/>
  <c r="P114" i="15"/>
  <c r="AB75" i="15"/>
  <c r="BA64" i="15"/>
  <c r="AG64" i="15"/>
  <c r="BA75" i="15"/>
  <c r="AQ75" i="15"/>
  <c r="AQ30" i="15"/>
  <c r="AG30" i="15"/>
  <c r="BU64" i="15"/>
  <c r="AL47" i="15"/>
  <c r="P118" i="15"/>
  <c r="AL21" i="15"/>
  <c r="P112" i="15"/>
  <c r="AL52" i="15"/>
  <c r="P119" i="15"/>
  <c r="AL40" i="15"/>
  <c r="P117" i="15"/>
  <c r="AL25" i="15"/>
  <c r="P113" i="15"/>
  <c r="AQ64" i="15"/>
  <c r="BP25" i="15"/>
  <c r="AV75" i="15"/>
  <c r="AG75" i="15"/>
  <c r="BK30" i="15"/>
  <c r="BZ30" i="15"/>
  <c r="AL34" i="15"/>
  <c r="P115" i="15"/>
  <c r="AL37" i="15"/>
  <c r="AB37" i="15"/>
  <c r="BA54" i="15"/>
  <c r="BP19" i="15"/>
  <c r="BQ19" i="15" s="1"/>
  <c r="BF19" i="15"/>
  <c r="BG19" i="15" s="1"/>
  <c r="BZ37" i="15"/>
  <c r="BU19" i="15"/>
  <c r="BV19" i="15" s="1"/>
  <c r="X54" i="15"/>
  <c r="BF54" i="15"/>
  <c r="BZ54" i="15"/>
  <c r="AB54" i="15"/>
  <c r="AB34" i="15"/>
  <c r="BA25" i="15"/>
  <c r="BF25" i="15"/>
  <c r="BP34" i="15"/>
  <c r="BF34" i="15"/>
  <c r="BK54" i="15"/>
  <c r="AQ54" i="15"/>
  <c r="BZ34" i="15"/>
  <c r="BU54" i="15"/>
  <c r="X25" i="15"/>
  <c r="X40" i="15"/>
  <c r="BK25" i="15"/>
  <c r="AQ25" i="15"/>
  <c r="BK34" i="15"/>
  <c r="AV40" i="15"/>
  <c r="AQ40" i="15"/>
  <c r="BP54" i="15"/>
  <c r="AG54" i="15"/>
  <c r="BZ25" i="15"/>
  <c r="J110" i="15"/>
  <c r="P5" i="15"/>
  <c r="AB25" i="15"/>
  <c r="AV25" i="15"/>
  <c r="AG25" i="15"/>
  <c r="AG34" i="15"/>
  <c r="AV54" i="15"/>
  <c r="BU25" i="15"/>
  <c r="BL84" i="15"/>
  <c r="CA84" i="15"/>
  <c r="BF82" i="15"/>
  <c r="AL82" i="15"/>
  <c r="BV84" i="15"/>
  <c r="BQ84" i="15"/>
  <c r="BG84" i="15"/>
  <c r="AW84" i="15"/>
  <c r="BB84" i="15"/>
  <c r="AH84" i="15"/>
  <c r="AR84" i="15"/>
  <c r="AC84" i="15"/>
  <c r="CB81" i="15"/>
  <c r="Y84" i="15"/>
  <c r="J97" i="15"/>
  <c r="AQ82" i="15"/>
  <c r="U82" i="15"/>
  <c r="W82" i="15" s="1"/>
  <c r="X82" i="15" s="1"/>
  <c r="AG82" i="15"/>
  <c r="BU82" i="15"/>
  <c r="BP82" i="15"/>
  <c r="BZ82" i="15"/>
  <c r="BA82" i="15"/>
  <c r="BK82" i="15"/>
  <c r="AV82" i="15"/>
  <c r="AB11" i="15"/>
  <c r="AV5" i="15"/>
  <c r="T82" i="15"/>
  <c r="AA82" i="15"/>
  <c r="CB82" i="15" s="1"/>
  <c r="AA81" i="15"/>
  <c r="G84" i="15"/>
  <c r="G99" i="15" s="1"/>
  <c r="W81" i="15"/>
  <c r="J81" i="15"/>
  <c r="S81" i="15"/>
  <c r="I81" i="15"/>
  <c r="X11" i="15"/>
  <c r="T11" i="15"/>
  <c r="AL15" i="15" l="1"/>
  <c r="P110" i="15"/>
  <c r="AG15" i="15"/>
  <c r="BP15" i="15"/>
  <c r="BU15" i="15"/>
  <c r="AQ15" i="15"/>
  <c r="AV15" i="15"/>
  <c r="AB15" i="15"/>
  <c r="BZ15" i="15"/>
  <c r="BK15" i="15"/>
  <c r="BA15" i="15"/>
  <c r="X15" i="15"/>
  <c r="BF15" i="15"/>
  <c r="BK37" i="15"/>
  <c r="AG37" i="15"/>
  <c r="BU37" i="15"/>
  <c r="AV37" i="15"/>
  <c r="BA37" i="15"/>
  <c r="X37" i="15"/>
  <c r="BP37" i="15"/>
  <c r="AQ37" i="15"/>
  <c r="BA34" i="15"/>
  <c r="BU34" i="15"/>
  <c r="AV34" i="15"/>
  <c r="AL5" i="15"/>
  <c r="P109" i="15"/>
  <c r="P123" i="15" s="1"/>
  <c r="AQ34" i="15"/>
  <c r="X34" i="15"/>
  <c r="BF37" i="15"/>
  <c r="P116" i="15"/>
  <c r="P97" i="15"/>
  <c r="J106" i="15"/>
  <c r="AB5" i="15"/>
  <c r="AG5" i="15"/>
  <c r="BK5" i="15"/>
  <c r="BP5" i="15"/>
  <c r="BU5" i="15"/>
  <c r="X5" i="15"/>
  <c r="BA5" i="15"/>
  <c r="P81" i="15"/>
  <c r="AL81" i="15" s="1"/>
  <c r="AQ5" i="15"/>
  <c r="BF5" i="15"/>
  <c r="BZ5" i="15"/>
  <c r="CB84" i="15"/>
  <c r="CB99" i="15" s="1"/>
  <c r="AB82" i="15"/>
  <c r="J84" i="15"/>
  <c r="J99" i="15" s="1"/>
  <c r="U84" i="15"/>
  <c r="S84" i="15"/>
  <c r="CC81" i="15"/>
  <c r="AA84" i="15"/>
  <c r="AA99" i="15" s="1"/>
  <c r="T81" i="15"/>
  <c r="W84" i="15"/>
  <c r="I84" i="15"/>
  <c r="I99" i="15" s="1"/>
  <c r="W99" i="15"/>
  <c r="AV81" i="15" l="1"/>
  <c r="P84" i="15"/>
  <c r="AL84" i="15" s="1"/>
  <c r="X81" i="15"/>
  <c r="BA81" i="15"/>
  <c r="O81" i="15"/>
  <c r="BK81" i="15"/>
  <c r="AG81" i="15"/>
  <c r="BF81" i="15"/>
  <c r="BU81" i="15"/>
  <c r="AB81" i="15"/>
  <c r="AQ81" i="15"/>
  <c r="BP81" i="15"/>
  <c r="BZ81" i="15"/>
  <c r="T84" i="15"/>
  <c r="AG84" i="15" l="1"/>
  <c r="BP84" i="15"/>
  <c r="P99" i="15"/>
  <c r="AB84" i="15"/>
  <c r="BK84" i="15"/>
  <c r="BU84" i="15"/>
  <c r="AQ84" i="15"/>
  <c r="O84" i="15"/>
  <c r="BA84" i="15"/>
  <c r="BZ84" i="15"/>
  <c r="X84" i="15"/>
  <c r="BF84" i="15"/>
  <c r="AV84" i="15"/>
  <c r="C7" i="12" l="1"/>
  <c r="C5" i="12"/>
  <c r="C8" i="12" s="1"/>
  <c r="C9" i="12" s="1"/>
  <c r="D9" i="12" l="1"/>
  <c r="O85" i="15"/>
  <c r="D38" i="7"/>
  <c r="D30" i="7"/>
  <c r="D24" i="7"/>
  <c r="D14" i="7"/>
  <c r="O38" i="7"/>
  <c r="N38" i="7"/>
  <c r="M38" i="7"/>
  <c r="L38" i="7"/>
  <c r="K38" i="7"/>
  <c r="J38" i="7"/>
  <c r="I38" i="7"/>
  <c r="H38" i="7"/>
  <c r="G38" i="7"/>
  <c r="F38" i="7"/>
  <c r="E38" i="7"/>
  <c r="O30" i="7"/>
  <c r="N30" i="7"/>
  <c r="M30" i="7"/>
  <c r="L30" i="7"/>
  <c r="K30" i="7"/>
  <c r="J30" i="7"/>
  <c r="I30" i="7"/>
  <c r="H30" i="7"/>
  <c r="G30" i="7"/>
  <c r="F30" i="7"/>
  <c r="E30" i="7"/>
  <c r="O24" i="7"/>
  <c r="N24" i="7"/>
  <c r="M24" i="7"/>
  <c r="L24" i="7"/>
  <c r="K24" i="7"/>
  <c r="J24" i="7"/>
  <c r="I24" i="7"/>
  <c r="H24" i="7"/>
  <c r="G24" i="7"/>
  <c r="F24" i="7"/>
  <c r="E24" i="7"/>
  <c r="O14" i="7"/>
  <c r="N14" i="7"/>
  <c r="M14" i="7"/>
  <c r="L14" i="7"/>
  <c r="K14" i="7"/>
  <c r="J14" i="7"/>
  <c r="I14" i="7"/>
  <c r="H14" i="7"/>
  <c r="G14" i="7"/>
  <c r="F14" i="7"/>
  <c r="E14" i="7"/>
  <c r="E31" i="7" l="1"/>
  <c r="E39" i="7" s="1"/>
  <c r="I31" i="7"/>
  <c r="I39" i="7" s="1"/>
  <c r="D31" i="7"/>
  <c r="D39" i="7" s="1"/>
  <c r="M31" i="7"/>
  <c r="M39" i="7" s="1"/>
  <c r="C38" i="7"/>
  <c r="C30" i="7"/>
  <c r="E42" i="7"/>
  <c r="G31" i="7"/>
  <c r="G39" i="7" s="1"/>
  <c r="K31" i="7"/>
  <c r="K39" i="7" s="1"/>
  <c r="O31" i="7"/>
  <c r="O39" i="7" s="1"/>
  <c r="H31" i="7"/>
  <c r="H39" i="7" s="1"/>
  <c r="L31" i="7"/>
  <c r="L39" i="7" s="1"/>
  <c r="C24" i="7"/>
  <c r="C14" i="7"/>
  <c r="D25" i="7"/>
  <c r="F42" i="7"/>
  <c r="J42" i="7"/>
  <c r="G42" i="7"/>
  <c r="F31" i="7"/>
  <c r="F39" i="7" s="1"/>
  <c r="J31" i="7"/>
  <c r="J39" i="7" s="1"/>
  <c r="N31" i="7"/>
  <c r="N39" i="7" s="1"/>
  <c r="H42" i="7"/>
  <c r="I42" i="7"/>
  <c r="H25" i="7"/>
  <c r="L25" i="7"/>
  <c r="E25" i="7"/>
  <c r="I25" i="7"/>
  <c r="M25" i="7"/>
  <c r="F25" i="7"/>
  <c r="J25" i="7"/>
  <c r="N25" i="7"/>
  <c r="G25" i="7"/>
  <c r="K25" i="7"/>
  <c r="O25" i="7"/>
  <c r="C42" i="7" l="1"/>
  <c r="C39" i="7"/>
  <c r="C31" i="7"/>
  <c r="C25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Debbie Katzav</author>
  </authors>
  <commentList>
    <comment ref="K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רק עבור הוראות קבע/צ'קים קבועים: עו"ש, ויזה יוסי, מאסטר שירה, אמריקן יוסי וכו'
</t>
        </r>
      </text>
    </comment>
    <comment ref="R4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ההוצאה השנתית בפועל על כל סעיף שנתי.
 מכפלה של הממוצע המתוקן במאזן ההיסטורי ב- 12
</t>
        </r>
      </text>
    </comment>
    <comment ref="S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ההוצה השנתית המתוכננת אחרי ביצוע התייעלות.
מכפלה של ממוצע הוצאה חודשית בעתיד ב- 12</t>
        </r>
      </text>
    </comment>
    <comment ref="T4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Debbie Katzav:
יש לעדכן את נוסחת הממוצע כל חודש</t>
        </r>
      </text>
    </comment>
    <comment ref="CC4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ע"מ להשוות את ההוצאות השנתיות המצטברות בפועל לתקציב השנתי
</t>
        </r>
      </text>
    </comment>
    <comment ref="I7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האם ממוצע זה נכון?</t>
        </r>
      </text>
    </comment>
    <comment ref="V19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100 סנדלים ח
לערן
200 שח מכנסליים דבי</t>
        </r>
      </text>
    </comment>
    <comment ref="V20" authorId="0" shapeId="0" xr:uid="{7640ECD1-69C0-4ED4-BA5F-8B28F903E2E5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100 סנדלים ח
לערן
200 שח מכנסליים דבי</t>
        </r>
      </text>
    </comment>
    <comment ref="J51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 * דבי - 4
 פעמים בשנה
350 ₪
צדוק + ערני - 90 שח
תומר - 50 ש"ח</t>
        </r>
      </text>
    </comment>
    <comment ref="CB81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רק שנתיות</t>
        </r>
      </text>
    </comment>
    <comment ref="CB8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Debbie Katzav:</t>
        </r>
        <r>
          <rPr>
            <sz val="9"/>
            <color indexed="81"/>
            <rFont val="Tahoma"/>
            <family val="2"/>
          </rPr>
          <t xml:space="preserve">
סך ההוצאות</t>
        </r>
      </text>
    </comment>
    <comment ref="O85" authorId="0" shapeId="0" xr:uid="{00000000-0006-0000-0500-00000B000000}">
      <text>
        <r>
          <rPr>
            <sz val="9"/>
            <color indexed="81"/>
            <rFont val="Tahoma"/>
            <family val="2"/>
          </rPr>
          <t xml:space="preserve">
יעד התייעלות חודשי</t>
        </r>
      </text>
    </comment>
  </commentList>
</comments>
</file>

<file path=xl/sharedStrings.xml><?xml version="1.0" encoding="utf-8"?>
<sst xmlns="http://schemas.openxmlformats.org/spreadsheetml/2006/main" count="414" uniqueCount="268">
  <si>
    <t>טבלת הוצאות</t>
  </si>
  <si>
    <t>סיכום חודשי</t>
  </si>
  <si>
    <t>יתרה חודשית</t>
  </si>
  <si>
    <t>חשמל</t>
  </si>
  <si>
    <t>גז</t>
  </si>
  <si>
    <t>הגנה כלכלית</t>
  </si>
  <si>
    <t>ביטוח בריאות פרטי</t>
  </si>
  <si>
    <t>ביטוח בריאות משלים</t>
  </si>
  <si>
    <t>ילדים וחינוך</t>
  </si>
  <si>
    <t>דמי כיס</t>
  </si>
  <si>
    <t>תקשורת</t>
  </si>
  <si>
    <t>טלפון קווי</t>
  </si>
  <si>
    <t>אינטרנט</t>
  </si>
  <si>
    <t>שכ"ד/משכנתא</t>
  </si>
  <si>
    <t>תחבורה</t>
  </si>
  <si>
    <t>דלק</t>
  </si>
  <si>
    <t>אחזקת רכב ותיקונים</t>
  </si>
  <si>
    <t>חיסכון</t>
  </si>
  <si>
    <t>מימון</t>
  </si>
  <si>
    <t>טיפוח ויופי</t>
  </si>
  <si>
    <t>מספרה</t>
  </si>
  <si>
    <t>תרבות פנאי ובידור</t>
  </si>
  <si>
    <t>כבלים/לווין</t>
  </si>
  <si>
    <t>שמרטף</t>
  </si>
  <si>
    <t>שונות</t>
  </si>
  <si>
    <t>מזומן ללא מעקב</t>
  </si>
  <si>
    <t>טבלת הכנסות</t>
  </si>
  <si>
    <t>סיכום</t>
  </si>
  <si>
    <t>יתרה</t>
  </si>
  <si>
    <t>סה"כ הכנסות</t>
  </si>
  <si>
    <t>קל</t>
  </si>
  <si>
    <t>דורש מאמץ</t>
  </si>
  <si>
    <t>הערות</t>
  </si>
  <si>
    <t>ממוצע שנתי</t>
  </si>
  <si>
    <t>תשלומים</t>
  </si>
  <si>
    <t>ימי עבודה</t>
  </si>
  <si>
    <t>תוספת מיוחדת</t>
  </si>
  <si>
    <t>בונוס</t>
  </si>
  <si>
    <t>השלמת מילואים</t>
  </si>
  <si>
    <t>הפרשי גילום</t>
  </si>
  <si>
    <t>ימי הבראה</t>
  </si>
  <si>
    <t>הפרשי שכר חודש</t>
  </si>
  <si>
    <t>מענק שנתי</t>
  </si>
  <si>
    <t>מענק הצלחה</t>
  </si>
  <si>
    <t>ארוחות ש.נ. מגולם</t>
  </si>
  <si>
    <t>ביגוד עובדים מגולם</t>
  </si>
  <si>
    <t>סה"כ</t>
  </si>
  <si>
    <t>הטבות לצורך ניכוי מס</t>
  </si>
  <si>
    <t>זקופת רכב</t>
  </si>
  <si>
    <t>זק. ביטוח בריאות</t>
  </si>
  <si>
    <t>זק. ארוחה</t>
  </si>
  <si>
    <t>זק. נייד</t>
  </si>
  <si>
    <t>זק. מתנות לגילום</t>
  </si>
  <si>
    <t>זק. ארוחות ש.נ.</t>
  </si>
  <si>
    <t>זק. תלושי ביגוד</t>
  </si>
  <si>
    <t>זק. קידום מכירות</t>
  </si>
  <si>
    <t>סך כל ההטבות</t>
  </si>
  <si>
    <t>סך הכל לצורך חישובי מס</t>
  </si>
  <si>
    <t>ניכויי חובה</t>
  </si>
  <si>
    <t>מס הכנסה</t>
  </si>
  <si>
    <t>ביטוח לאומי</t>
  </si>
  <si>
    <t>ביטוח בריאות</t>
  </si>
  <si>
    <t>שכר נטו</t>
  </si>
  <si>
    <t>ניכויים אישיים</t>
  </si>
  <si>
    <t>ניכוי אגרה כביש 6</t>
  </si>
  <si>
    <t>ניכוי בטיחות בריאות</t>
  </si>
  <si>
    <t>שיעור תשלומים למס הכנסה, ביטוחים וכו' ממשכורת ברוטו</t>
  </si>
  <si>
    <t>הפרשות מעביד</t>
  </si>
  <si>
    <t>שם הקרן/הביטוח</t>
  </si>
  <si>
    <t>קרן פנסיה</t>
  </si>
  <si>
    <t>שם הקרן</t>
  </si>
  <si>
    <t>קופ"ג</t>
  </si>
  <si>
    <t>קרן השתלמות</t>
  </si>
  <si>
    <t xml:space="preserve">משכורת בסיס להפרשות </t>
  </si>
  <si>
    <t>ינואר</t>
  </si>
  <si>
    <t>פברואר</t>
  </si>
  <si>
    <t>מרץ</t>
  </si>
  <si>
    <t>אפריל</t>
  </si>
  <si>
    <t>מאי</t>
  </si>
  <si>
    <t>יוני</t>
  </si>
  <si>
    <t>יולי</t>
  </si>
  <si>
    <t>קניות בחנות מכר</t>
  </si>
  <si>
    <t>הלוואת חברה</t>
  </si>
  <si>
    <t>ניכוי ארוחות</t>
  </si>
  <si>
    <t>סה"כ ניכוי חובה</t>
  </si>
  <si>
    <t>שכר לתשלום</t>
  </si>
  <si>
    <t>סה"כ ניכויים אישיים</t>
  </si>
  <si>
    <t>הוצאה שנתית</t>
  </si>
  <si>
    <t>ש</t>
  </si>
  <si>
    <t>תקציב חודשי - לאחר התייעלות</t>
  </si>
  <si>
    <t>הוצאה קבועה</t>
  </si>
  <si>
    <t>ק</t>
  </si>
  <si>
    <t>סעיף</t>
  </si>
  <si>
    <t>קל/דורש מאמץ/לא עכשיו</t>
  </si>
  <si>
    <t>התייעלות (%)</t>
  </si>
  <si>
    <t>חודשי ממוצע - בפועל</t>
  </si>
  <si>
    <t>דיור ואחזקה</t>
  </si>
  <si>
    <t>ארנונה</t>
  </si>
  <si>
    <t>מים</t>
  </si>
  <si>
    <t>אחזקת בית/גינון/תיקונים</t>
  </si>
  <si>
    <t>מכשירי חשמל וריהוט לבית</t>
  </si>
  <si>
    <t>חפצים אחרים לבית</t>
  </si>
  <si>
    <t>מוצרי טואלטיקה</t>
  </si>
  <si>
    <t>בעלי חיים</t>
  </si>
  <si>
    <t>מזון</t>
  </si>
  <si>
    <t>וטרינר/חיסונים</t>
  </si>
  <si>
    <t>ציוד</t>
  </si>
  <si>
    <t>רשיונות/אחר</t>
  </si>
  <si>
    <t>שיחות לחו"ל</t>
  </si>
  <si>
    <t>סלולרי - תכנית</t>
  </si>
  <si>
    <t>סלולרי - ציוד</t>
  </si>
  <si>
    <t>החזר הלוואות</t>
  </si>
  <si>
    <t>תחבורה ציבורית</t>
  </si>
  <si>
    <t>ביטוח חובה</t>
  </si>
  <si>
    <t>ביטוח מקיף</t>
  </si>
  <si>
    <t>טסט/רישיון</t>
  </si>
  <si>
    <t>חניה/קנסות/כביש 6</t>
  </si>
  <si>
    <t>בריאות</t>
  </si>
  <si>
    <t>רופאים/טיפולים/טפסי 17</t>
  </si>
  <si>
    <t>תרופות</t>
  </si>
  <si>
    <t>קוסמטיקה/פארם</t>
  </si>
  <si>
    <t>קוסמטיקאית</t>
  </si>
  <si>
    <t>מעון/גן/צהרון/מטפלת</t>
  </si>
  <si>
    <t xml:space="preserve">בי"הס </t>
  </si>
  <si>
    <t>ספרים וחומרי לימוד</t>
  </si>
  <si>
    <t>חוגים/קייטנה</t>
  </si>
  <si>
    <t>ספרים/סרטים/צעצועים לילדים</t>
  </si>
  <si>
    <t>שיעורים פרטיים</t>
  </si>
  <si>
    <t>מוצרי תינוקות</t>
  </si>
  <si>
    <t>אחר</t>
  </si>
  <si>
    <t>מתנות/ארועים (חוץ-משפחתי)</t>
  </si>
  <si>
    <t>מתנות/ארועים (פנים-משפחתי)</t>
  </si>
  <si>
    <t>עיתונים/שבועונים</t>
  </si>
  <si>
    <t>נסיעות לחו"ל וחופשות בארץ</t>
  </si>
  <si>
    <t>קאנטרי קלאב/מכון כושר/ספורט</t>
  </si>
  <si>
    <t>מסעדות/בתי קפה</t>
  </si>
  <si>
    <t>סרטים/הצגות</t>
  </si>
  <si>
    <t>ספרים/מוסיקה</t>
  </si>
  <si>
    <t>סיגריות</t>
  </si>
  <si>
    <t>ציוד משרדי/למחשב</t>
  </si>
  <si>
    <t>אחר (לא מזומן)</t>
  </si>
  <si>
    <t>תמיכה בבני המשפחה</t>
  </si>
  <si>
    <t>מזונות</t>
  </si>
  <si>
    <t>פנסיה/קצבה</t>
  </si>
  <si>
    <t>עזרה מהורים</t>
  </si>
  <si>
    <t>הכנסות מנכסים</t>
  </si>
  <si>
    <t>הכנסות נוספות - לפרט</t>
  </si>
  <si>
    <t>לא כעת</t>
  </si>
  <si>
    <t>מזומן</t>
  </si>
  <si>
    <t>צ'קליסט הכנסת הוצאות/הכנסות מכל המקורות</t>
  </si>
  <si>
    <t>מקור</t>
  </si>
  <si>
    <t>אוג</t>
  </si>
  <si>
    <t>ספט</t>
  </si>
  <si>
    <t>אוק</t>
  </si>
  <si>
    <t xml:space="preserve">נוב </t>
  </si>
  <si>
    <t>דצמ</t>
  </si>
  <si>
    <t>חשבון בנק</t>
  </si>
  <si>
    <t>כרטיס אשראי XXXX (שלה)</t>
  </si>
  <si>
    <t>כרטיס אשראי YYYY (שלה)</t>
  </si>
  <si>
    <t>כרטיס אשראי ZZZZ (שלו)</t>
  </si>
  <si>
    <t>חסכון לתב"ע</t>
  </si>
  <si>
    <t>הכנסה חודשית ממוצעת</t>
  </si>
  <si>
    <t>פחות:</t>
  </si>
  <si>
    <t>צמצום מינוס</t>
  </si>
  <si>
    <t>שווה:</t>
  </si>
  <si>
    <r>
      <rPr>
        <b/>
        <sz val="11"/>
        <color theme="1"/>
        <rFont val="Arial"/>
        <family val="2"/>
        <scheme val="minor"/>
      </rPr>
      <t>יעד</t>
    </r>
    <r>
      <rPr>
        <sz val="11"/>
        <color theme="1"/>
        <rFont val="Arial"/>
        <family val="2"/>
        <charset val="177"/>
        <scheme val="minor"/>
      </rPr>
      <t xml:space="preserve"> הוצאות חודשי</t>
    </r>
  </si>
  <si>
    <t>ממוצע הוצאות חודשי עד כה</t>
  </si>
  <si>
    <t>סכום התייעלות חודשי</t>
  </si>
  <si>
    <t>הוצאות בראייה שנתית</t>
  </si>
  <si>
    <t>ק. פנסיה</t>
  </si>
  <si>
    <t>סדרי עדיפויות ביעול הוצאות</t>
  </si>
  <si>
    <t>תקציב שנתי (אחרי ייעול)</t>
  </si>
  <si>
    <t>גאדג'טים</t>
  </si>
  <si>
    <t>ועד בית</t>
  </si>
  <si>
    <t>מזון וחומרי ניקוי</t>
  </si>
  <si>
    <t>מים לשתייה (תמי 4/אלקטרה)</t>
  </si>
  <si>
    <t>עוזרת/מנקה</t>
  </si>
  <si>
    <t>ת. הורים 540 + ועד 100</t>
  </si>
  <si>
    <t>כל השאר</t>
  </si>
  <si>
    <t>אמצעי תשלום אחרים</t>
  </si>
  <si>
    <t>מעקב הוצאות שוטף:</t>
  </si>
  <si>
    <t>סה"כ הוצאות - כולל מזומן ללא מעקב</t>
  </si>
  <si>
    <t>סה"כ הוצאות - ללא "מזומן ללא מעקב"</t>
  </si>
  <si>
    <t>ביגוד</t>
  </si>
  <si>
    <t>אופן תשלום</t>
  </si>
  <si>
    <t>ויזה</t>
  </si>
  <si>
    <t>2000 לשנה, שלמה ביטוח</t>
  </si>
  <si>
    <t>הראל / חודשי</t>
  </si>
  <si>
    <t>מאסטר</t>
  </si>
  <si>
    <t xml:space="preserve">בזק </t>
  </si>
  <si>
    <t>מזומן - משיכות/מקורות אחרים</t>
  </si>
  <si>
    <t>מעקב חודשי</t>
  </si>
  <si>
    <t>חודש ??</t>
  </si>
  <si>
    <t>הוצאות שנתיות מצטברות בפועל</t>
  </si>
  <si>
    <t>יתרה שנתית</t>
  </si>
  <si>
    <t>הוצאה שנתית לפני ייעול</t>
  </si>
  <si>
    <t>מעקב מזומן:</t>
  </si>
  <si>
    <t>תקציב חודשי חדש!!</t>
  </si>
  <si>
    <t>משכורת A</t>
  </si>
  <si>
    <t>משכורת B</t>
  </si>
  <si>
    <t>יש להכניס נתונים רק לתאים הלבנים!</t>
  </si>
  <si>
    <t>מזומן בארנק בתחילת השבוע (החודש)</t>
  </si>
  <si>
    <t>מזומן בארנק בסיום השבוע (החודש)</t>
  </si>
  <si>
    <t>עו"ש</t>
  </si>
  <si>
    <t>מלבד בעמודת ההכנסה - מכיוון שכאן אנו מכניסים נתונים רק פעם בחודש, לכן מכניסים ישר לעמודת הסה"כ אשר צבועה בורוד להדגשה.</t>
  </si>
  <si>
    <t>כללי</t>
  </si>
  <si>
    <t>יש להכניס מספרים רק בתאים עם הרקע הלבן - לא לגעת בתאים עם הרקע הצבוע (כי יש שם נוסחה)!!</t>
  </si>
  <si>
    <t>המספרים בתאים אלו הם להמחשה בלבד - אנא מחקו אותם והכניסו במקומם את הנתונים שלכם!!</t>
  </si>
  <si>
    <r>
      <t xml:space="preserve">מזומן ללא מעקב </t>
    </r>
    <r>
      <rPr>
        <sz val="8"/>
        <color theme="1"/>
        <rFont val="Arial"/>
        <family val="2"/>
        <scheme val="minor"/>
      </rPr>
      <t>(אם לא עושים מעקב מזומן)</t>
    </r>
  </si>
  <si>
    <t>ל</t>
  </si>
  <si>
    <t>לא רלבנטי כרגע</t>
  </si>
  <si>
    <t>בנק - עמלות וריביות</t>
  </si>
  <si>
    <t>כרטיסי אשראי - עמלות וריביות</t>
  </si>
  <si>
    <t>הקצאות</t>
  </si>
  <si>
    <t>מזומן בארנקים בתחילת החודש</t>
  </si>
  <si>
    <t>מזומן בארנקים בסיום החודש</t>
  </si>
  <si>
    <t xml:space="preserve">להכניס את הסכום שיש לכם בארנקים ביום הראשון של החודש. </t>
  </si>
  <si>
    <t>יש להכניס כל משיכת המזומן באותו חודש</t>
  </si>
  <si>
    <t>יש לבדוק ולהכניס כמה מזומן יש לכם בארנקים ביום האחרון של החודש. המספר הזה יעבור אוטומטית לתא "מזומן בארנקים בתחילת החודש" בחודש העוקב</t>
  </si>
  <si>
    <t>ממוצע חודשי מתוקן</t>
  </si>
  <si>
    <t>ממוצע חודשי אריתמטי</t>
  </si>
  <si>
    <t>מזומן (להכניס מטושל)</t>
  </si>
  <si>
    <t>מאזן - 3 חודשים + ממוצעים</t>
  </si>
  <si>
    <t>מזון על הדרך/עבודה</t>
  </si>
  <si>
    <t>ביגוד והנעלה - הורים</t>
  </si>
  <si>
    <t>ביגוד והנעלה - ילדים</t>
  </si>
  <si>
    <t>מכולת</t>
  </si>
  <si>
    <t>תכנית חיסכון ב... עבור....</t>
  </si>
  <si>
    <t>חיסכון חירום/בלתם</t>
  </si>
  <si>
    <t>חיסכון/הקצאה להחזר מינוס</t>
  </si>
  <si>
    <t>ביטוחי חיים של .... ב ....</t>
  </si>
  <si>
    <t>ביטוח דירה ב....</t>
  </si>
  <si>
    <t>ביטוח סיעודי של... ב...</t>
  </si>
  <si>
    <t>ביטוח .....</t>
  </si>
  <si>
    <t>סה"כ קשיחות</t>
  </si>
  <si>
    <t>נשאר למשתנות</t>
  </si>
  <si>
    <t>תקציב למשתנות ?</t>
  </si>
  <si>
    <t>עדיף לפצל</t>
  </si>
  <si>
    <t>לפי ילד</t>
  </si>
  <si>
    <t>לפי רכב</t>
  </si>
  <si>
    <t>כל פרמיה בנפרד</t>
  </si>
  <si>
    <t>כל הלוואה בנפרד</t>
  </si>
  <si>
    <t>כל ספק בנפרד</t>
  </si>
  <si>
    <t xml:space="preserve">נתונים מחשבון הבנק וכרטיסי האשראי </t>
  </si>
  <si>
    <t xml:space="preserve">אני ממליצה לעקוב אחר ההוצאות המשתנות - במיוחד המזומן אך לא רק - באמצעות אפליקציה כגון </t>
  </si>
  <si>
    <t>טושל TOSHL</t>
  </si>
  <si>
    <t>ופעם בחודש להוריד את הנתונים החודשיים לגליון אקסל וממנו להכניס לעמודת המזומן במעקב החודשי</t>
  </si>
  <si>
    <t>מאיפה להביא את הנתונים?</t>
  </si>
  <si>
    <t>ההמלצה שלי - להביא אותם כגיליונות אקסל מאתרי הבנק וכרטיסי האשראי.</t>
  </si>
  <si>
    <t>ליצור גליון רץ נפרד לכל "מקור" (חשבון/כרטיס) ולהעתיק משם</t>
  </si>
  <si>
    <t>כל חיוב קבוע - עדיף לתת לו שורה (סעיף) נפרדת בקטגוריה הרלבנטית.</t>
  </si>
  <si>
    <t>יש להעתיק שורה קיימת ולשנות את השם של הסעיף (כדי לשמר נוסחאות לכל אורך השורה)</t>
  </si>
  <si>
    <t>תקציב</t>
  </si>
  <si>
    <t>אני ממליצה לעבוד עם תקציב חודשי קבוע להוצאות משתנות (להכניס אותו לטושל)</t>
  </si>
  <si>
    <t>לדוגמא: פרמיות ביטוח, החזרי הלוואות, חוגים קבועים, תשלומים שפרסנו לתקופה ארוכה</t>
  </si>
  <si>
    <t>אפשר לעשות התאמה חודשית, אך זה קצת יותר מורכב</t>
  </si>
  <si>
    <t>המספרים בתאים הינם רק דוגמאות</t>
  </si>
  <si>
    <t>שירות TV נוסף</t>
  </si>
  <si>
    <t>אפליקציות קבועות (תשלום חודשי)</t>
  </si>
  <si>
    <t>לא לשכוח להכניס הוצאות דרך אפליקציות: BIT, PAY, PAYBOX</t>
  </si>
  <si>
    <t xml:space="preserve">למידע נוסף </t>
  </si>
  <si>
    <t>debbie@debbiekatzav.com</t>
  </si>
  <si>
    <t xml:space="preserve">debbie@debbiekatzav.com </t>
  </si>
  <si>
    <t>חשוב:</t>
  </si>
  <si>
    <t>הפורמט הזה הינו בסיסי ויש להתאים אותו לכל משפחה/משק בית.</t>
  </si>
  <si>
    <t>אני כאן לעזרה</t>
  </si>
  <si>
    <t>דבי</t>
  </si>
  <si>
    <t>מוזמנים לשלוח לי הודעה ווצאפ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</si>
</sst>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0.0"/>
    <numFmt numFmtId="167" formatCode="_ * #,##0.0_ ;_ * \-#,##0.0_ ;_ * &quot;-&quot;??_ ;_ @_ "/>
  </numFmts>
  <fonts count="3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177"/>
    </font>
    <font>
      <sz val="12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0" tint="-0.249977111117893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i/>
      <sz val="28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b/>
      <sz val="2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i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i/>
      <sz val="14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u/>
      <sz val="11"/>
      <color theme="10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u/>
      <sz val="20"/>
      <color theme="1"/>
      <name val="Arial"/>
      <family val="2"/>
      <scheme val="minor"/>
    </font>
    <font>
      <sz val="12"/>
      <name val="Arial"/>
      <family val="2"/>
      <scheme val="minor"/>
    </font>
    <font>
      <sz val="8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i/>
      <sz val="11"/>
      <color theme="1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0" fontId="5" fillId="0" borderId="0"/>
    <xf numFmtId="0" fontId="25" fillId="0" borderId="0" applyNumberFormat="0" applyFill="0" applyBorder="0" applyAlignment="0" applyProtection="0"/>
  </cellStyleXfs>
  <cellXfs count="62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164" fontId="0" fillId="0" borderId="0" xfId="2" applyNumberFormat="1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18" xfId="0" applyBorder="1"/>
    <xf numFmtId="0" fontId="3" fillId="0" borderId="19" xfId="0" applyFont="1" applyBorder="1"/>
    <xf numFmtId="17" fontId="3" fillId="0" borderId="19" xfId="0" applyNumberFormat="1" applyFont="1" applyBorder="1"/>
    <xf numFmtId="0" fontId="3" fillId="0" borderId="23" xfId="0" applyFont="1" applyBorder="1"/>
    <xf numFmtId="0" fontId="0" fillId="0" borderId="24" xfId="0" applyBorder="1"/>
    <xf numFmtId="0" fontId="3" fillId="0" borderId="26" xfId="0" applyFont="1" applyBorder="1"/>
    <xf numFmtId="0" fontId="3" fillId="0" borderId="28" xfId="0" applyFont="1" applyBorder="1"/>
    <xf numFmtId="0" fontId="0" fillId="0" borderId="19" xfId="0" applyBorder="1"/>
    <xf numFmtId="0" fontId="3" fillId="0" borderId="29" xfId="0" applyFont="1" applyBorder="1"/>
    <xf numFmtId="0" fontId="3" fillId="0" borderId="30" xfId="0" applyFont="1" applyBorder="1"/>
    <xf numFmtId="43" fontId="3" fillId="0" borderId="30" xfId="0" applyNumberFormat="1" applyFont="1" applyBorder="1"/>
    <xf numFmtId="43" fontId="3" fillId="0" borderId="30" xfId="1" applyNumberFormat="1" applyFont="1" applyBorder="1"/>
    <xf numFmtId="0" fontId="0" fillId="0" borderId="32" xfId="0" applyBorder="1"/>
    <xf numFmtId="0" fontId="0" fillId="0" borderId="26" xfId="0" applyBorder="1"/>
    <xf numFmtId="0" fontId="0" fillId="0" borderId="0" xfId="0" applyBorder="1"/>
    <xf numFmtId="0" fontId="0" fillId="0" borderId="28" xfId="0" applyBorder="1"/>
    <xf numFmtId="0" fontId="0" fillId="0" borderId="29" xfId="0" applyBorder="1"/>
    <xf numFmtId="0" fontId="3" fillId="0" borderId="33" xfId="0" applyFont="1" applyBorder="1"/>
    <xf numFmtId="0" fontId="3" fillId="0" borderId="34" xfId="0" applyFont="1" applyBorder="1"/>
    <xf numFmtId="43" fontId="3" fillId="0" borderId="35" xfId="0" applyNumberFormat="1" applyFont="1" applyBorder="1"/>
    <xf numFmtId="43" fontId="3" fillId="0" borderId="34" xfId="1" applyNumberFormat="1" applyFont="1" applyBorder="1"/>
    <xf numFmtId="0" fontId="3" fillId="5" borderId="21" xfId="0" applyFont="1" applyFill="1" applyBorder="1"/>
    <xf numFmtId="0" fontId="3" fillId="5" borderId="22" xfId="0" applyFont="1" applyFill="1" applyBorder="1"/>
    <xf numFmtId="43" fontId="3" fillId="5" borderId="34" xfId="0" applyNumberFormat="1" applyFont="1" applyFill="1" applyBorder="1"/>
    <xf numFmtId="43" fontId="3" fillId="5" borderId="36" xfId="1" applyNumberFormat="1" applyFont="1" applyFill="1" applyBorder="1"/>
    <xf numFmtId="43" fontId="3" fillId="5" borderId="20" xfId="1" applyNumberFormat="1" applyFont="1" applyFill="1" applyBorder="1"/>
    <xf numFmtId="43" fontId="3" fillId="5" borderId="21" xfId="1" applyNumberFormat="1" applyFont="1" applyFill="1" applyBorder="1"/>
    <xf numFmtId="43" fontId="3" fillId="0" borderId="21" xfId="0" applyNumberFormat="1" applyFont="1" applyBorder="1"/>
    <xf numFmtId="43" fontId="7" fillId="0" borderId="21" xfId="0" applyNumberFormat="1" applyFont="1" applyBorder="1"/>
    <xf numFmtId="0" fontId="3" fillId="4" borderId="32" xfId="0" applyFont="1" applyFill="1" applyBorder="1"/>
    <xf numFmtId="43" fontId="3" fillId="4" borderId="32" xfId="1" applyNumberFormat="1" applyFont="1" applyFill="1" applyBorder="1"/>
    <xf numFmtId="43" fontId="0" fillId="0" borderId="0" xfId="0" applyNumberFormat="1"/>
    <xf numFmtId="0" fontId="0" fillId="6" borderId="0" xfId="0" applyFill="1"/>
    <xf numFmtId="10" fontId="0" fillId="6" borderId="0" xfId="0" applyNumberFormat="1" applyFill="1"/>
    <xf numFmtId="10" fontId="0" fillId="4" borderId="0" xfId="0" applyNumberFormat="1" applyFill="1"/>
    <xf numFmtId="9" fontId="0" fillId="4" borderId="0" xfId="0" applyNumberFormat="1" applyFill="1"/>
    <xf numFmtId="0" fontId="0" fillId="4" borderId="0" xfId="0" applyFill="1"/>
    <xf numFmtId="0" fontId="0" fillId="0" borderId="32" xfId="0" applyFill="1" applyBorder="1"/>
    <xf numFmtId="0" fontId="0" fillId="0" borderId="24" xfId="0" applyFill="1" applyBorder="1"/>
    <xf numFmtId="0" fontId="0" fillId="0" borderId="18" xfId="0" applyFill="1" applyBorder="1"/>
    <xf numFmtId="0" fontId="3" fillId="8" borderId="19" xfId="0" applyFont="1" applyFill="1" applyBorder="1"/>
    <xf numFmtId="0" fontId="0" fillId="8" borderId="24" xfId="0" applyFill="1" applyBorder="1"/>
    <xf numFmtId="0" fontId="0" fillId="8" borderId="18" xfId="0" applyFill="1" applyBorder="1"/>
    <xf numFmtId="0" fontId="0" fillId="8" borderId="19" xfId="0" applyFill="1" applyBorder="1"/>
    <xf numFmtId="43" fontId="3" fillId="8" borderId="30" xfId="0" applyNumberFormat="1" applyFont="1" applyFill="1" applyBorder="1"/>
    <xf numFmtId="43" fontId="3" fillId="8" borderId="33" xfId="0" applyNumberFormat="1" applyFont="1" applyFill="1" applyBorder="1"/>
    <xf numFmtId="43" fontId="3" fillId="8" borderId="24" xfId="0" applyNumberFormat="1" applyFont="1" applyFill="1" applyBorder="1"/>
    <xf numFmtId="0" fontId="0" fillId="8" borderId="32" xfId="0" applyFill="1" applyBorder="1"/>
    <xf numFmtId="0" fontId="10" fillId="0" borderId="0" xfId="0" applyFont="1"/>
    <xf numFmtId="0" fontId="11" fillId="0" borderId="0" xfId="0" applyFont="1"/>
    <xf numFmtId="0" fontId="3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3" fillId="0" borderId="0" xfId="0" applyFont="1" applyAlignment="1"/>
    <xf numFmtId="0" fontId="13" fillId="0" borderId="4" xfId="0" applyFont="1" applyBorder="1" applyAlignment="1"/>
    <xf numFmtId="0" fontId="13" fillId="0" borderId="16" xfId="0" applyFont="1" applyBorder="1" applyAlignment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39" xfId="0" applyBorder="1"/>
    <xf numFmtId="0" fontId="0" fillId="0" borderId="9" xfId="0" applyBorder="1"/>
    <xf numFmtId="0" fontId="2" fillId="7" borderId="1" xfId="0" applyFont="1" applyFill="1" applyBorder="1" applyAlignment="1">
      <alignment vertical="top" wrapText="1"/>
    </xf>
    <xf numFmtId="0" fontId="11" fillId="7" borderId="13" xfId="0" applyFont="1" applyFill="1" applyBorder="1" applyAlignment="1">
      <alignment vertical="top" wrapText="1"/>
    </xf>
    <xf numFmtId="0" fontId="3" fillId="7" borderId="13" xfId="0" applyFont="1" applyFill="1" applyBorder="1" applyAlignment="1">
      <alignment vertical="top" wrapText="1"/>
    </xf>
    <xf numFmtId="0" fontId="3" fillId="7" borderId="3" xfId="0" applyFont="1" applyFill="1" applyBorder="1" applyAlignment="1">
      <alignment horizontal="center" vertical="top" wrapText="1"/>
    </xf>
    <xf numFmtId="0" fontId="3" fillId="7" borderId="3" xfId="0" applyFont="1" applyFill="1" applyBorder="1" applyAlignment="1">
      <alignment vertical="top" wrapText="1" readingOrder="2"/>
    </xf>
    <xf numFmtId="0" fontId="3" fillId="7" borderId="3" xfId="0" applyFont="1" applyFill="1" applyBorder="1" applyAlignment="1">
      <alignment vertical="top" wrapText="1"/>
    </xf>
    <xf numFmtId="0" fontId="3" fillId="7" borderId="1" xfId="0" applyFont="1" applyFill="1" applyBorder="1" applyAlignment="1">
      <alignment vertical="top" wrapText="1"/>
    </xf>
    <xf numFmtId="17" fontId="3" fillId="7" borderId="3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2" fillId="0" borderId="4" xfId="0" applyFont="1" applyBorder="1"/>
    <xf numFmtId="0" fontId="11" fillId="0" borderId="40" xfId="0" applyFont="1" applyBorder="1"/>
    <xf numFmtId="0" fontId="11" fillId="0" borderId="41" xfId="0" applyFont="1" applyBorder="1"/>
    <xf numFmtId="0" fontId="11" fillId="0" borderId="41" xfId="0" applyFont="1" applyBorder="1" applyAlignment="1">
      <alignment readingOrder="2"/>
    </xf>
    <xf numFmtId="9" fontId="11" fillId="0" borderId="41" xfId="0" applyNumberFormat="1" applyFont="1" applyBorder="1"/>
    <xf numFmtId="0" fontId="14" fillId="0" borderId="7" xfId="0" applyFont="1" applyBorder="1"/>
    <xf numFmtId="0" fontId="11" fillId="0" borderId="42" xfId="0" applyFont="1" applyBorder="1"/>
    <xf numFmtId="0" fontId="11" fillId="0" borderId="43" xfId="0" applyFont="1" applyFill="1" applyBorder="1"/>
    <xf numFmtId="0" fontId="11" fillId="0" borderId="43" xfId="0" applyFont="1" applyBorder="1"/>
    <xf numFmtId="0" fontId="11" fillId="0" borderId="43" xfId="0" applyFont="1" applyBorder="1" applyAlignment="1">
      <alignment readingOrder="2"/>
    </xf>
    <xf numFmtId="0" fontId="12" fillId="0" borderId="7" xfId="0" applyFont="1" applyBorder="1"/>
    <xf numFmtId="0" fontId="0" fillId="0" borderId="5" xfId="0" applyBorder="1" applyAlignment="1">
      <alignment readingOrder="2"/>
    </xf>
    <xf numFmtId="0" fontId="11" fillId="0" borderId="42" xfId="0" applyFont="1" applyFill="1" applyBorder="1"/>
    <xf numFmtId="0" fontId="12" fillId="0" borderId="8" xfId="0" applyFont="1" applyBorder="1"/>
    <xf numFmtId="0" fontId="11" fillId="0" borderId="45" xfId="0" applyFont="1" applyBorder="1"/>
    <xf numFmtId="0" fontId="11" fillId="0" borderId="45" xfId="0" applyFont="1" applyFill="1" applyBorder="1"/>
    <xf numFmtId="0" fontId="11" fillId="0" borderId="46" xfId="0" applyFont="1" applyBorder="1"/>
    <xf numFmtId="0" fontId="11" fillId="0" borderId="46" xfId="0" applyFont="1" applyBorder="1" applyAlignment="1">
      <alignment readingOrder="2"/>
    </xf>
    <xf numFmtId="0" fontId="11" fillId="0" borderId="40" xfId="0" applyFont="1" applyFill="1" applyBorder="1"/>
    <xf numFmtId="0" fontId="11" fillId="0" borderId="47" xfId="0" applyFont="1" applyBorder="1"/>
    <xf numFmtId="0" fontId="11" fillId="0" borderId="48" xfId="0" applyFont="1" applyBorder="1"/>
    <xf numFmtId="0" fontId="11" fillId="0" borderId="48" xfId="0" applyFont="1" applyBorder="1" applyAlignment="1">
      <alignment readingOrder="2"/>
    </xf>
    <xf numFmtId="0" fontId="11" fillId="0" borderId="49" xfId="0" applyFont="1" applyBorder="1"/>
    <xf numFmtId="0" fontId="11" fillId="0" borderId="50" xfId="0" applyFont="1" applyBorder="1"/>
    <xf numFmtId="0" fontId="11" fillId="0" borderId="50" xfId="0" applyFont="1" applyBorder="1" applyAlignment="1">
      <alignment readingOrder="2"/>
    </xf>
    <xf numFmtId="0" fontId="11" fillId="0" borderId="41" xfId="0" applyFont="1" applyBorder="1" applyAlignment="1">
      <alignment horizontal="center" wrapText="1" readingOrder="2"/>
    </xf>
    <xf numFmtId="0" fontId="11" fillId="0" borderId="41" xfId="0" applyFont="1" applyBorder="1" applyAlignment="1">
      <alignment horizontal="center" wrapText="1"/>
    </xf>
    <xf numFmtId="0" fontId="11" fillId="0" borderId="43" xfId="0" applyFont="1" applyBorder="1" applyAlignment="1">
      <alignment horizontal="center" wrapText="1" readingOrder="2"/>
    </xf>
    <xf numFmtId="0" fontId="11" fillId="0" borderId="43" xfId="0" applyFont="1" applyBorder="1" applyAlignment="1">
      <alignment horizontal="center" wrapText="1"/>
    </xf>
    <xf numFmtId="0" fontId="11" fillId="3" borderId="45" xfId="0" applyFont="1" applyFill="1" applyBorder="1"/>
    <xf numFmtId="0" fontId="11" fillId="0" borderId="0" xfId="0" applyFont="1" applyFill="1" applyBorder="1"/>
    <xf numFmtId="0" fontId="11" fillId="0" borderId="39" xfId="0" applyFont="1" applyBorder="1"/>
    <xf numFmtId="0" fontId="11" fillId="0" borderId="10" xfId="0" applyFont="1" applyBorder="1"/>
    <xf numFmtId="0" fontId="11" fillId="0" borderId="10" xfId="0" applyFont="1" applyBorder="1" applyAlignment="1">
      <alignment readingOrder="2"/>
    </xf>
    <xf numFmtId="0" fontId="11" fillId="0" borderId="12" xfId="0" applyFont="1" applyBorder="1" applyAlignment="1">
      <alignment horizontal="right" vertical="center" wrapText="1"/>
    </xf>
    <xf numFmtId="0" fontId="6" fillId="0" borderId="41" xfId="0" applyFont="1" applyBorder="1"/>
    <xf numFmtId="0" fontId="6" fillId="0" borderId="41" xfId="0" applyFont="1" applyBorder="1" applyAlignment="1">
      <alignment readingOrder="2"/>
    </xf>
    <xf numFmtId="0" fontId="11" fillId="0" borderId="6" xfId="0" applyFont="1" applyBorder="1" applyAlignment="1">
      <alignment horizontal="right" vertical="center" wrapText="1"/>
    </xf>
    <xf numFmtId="0" fontId="6" fillId="0" borderId="43" xfId="0" applyFont="1" applyBorder="1"/>
    <xf numFmtId="0" fontId="6" fillId="0" borderId="43" xfId="0" applyFont="1" applyBorder="1" applyAlignment="1">
      <alignment readingOrder="2"/>
    </xf>
    <xf numFmtId="0" fontId="11" fillId="0" borderId="7" xfId="0" applyFont="1" applyBorder="1" applyAlignment="1">
      <alignment horizontal="right" vertical="center" wrapText="1"/>
    </xf>
    <xf numFmtId="0" fontId="6" fillId="0" borderId="44" xfId="0" applyFont="1" applyBorder="1"/>
    <xf numFmtId="0" fontId="6" fillId="0" borderId="50" xfId="0" applyFont="1" applyBorder="1"/>
    <xf numFmtId="0" fontId="6" fillId="0" borderId="50" xfId="0" applyFont="1" applyBorder="1" applyAlignment="1">
      <alignment readingOrder="2"/>
    </xf>
    <xf numFmtId="0" fontId="11" fillId="0" borderId="10" xfId="0" applyFont="1" applyBorder="1" applyAlignment="1">
      <alignment horizontal="right" vertical="center" wrapText="1"/>
    </xf>
    <xf numFmtId="0" fontId="12" fillId="7" borderId="3" xfId="0" applyFont="1" applyFill="1" applyBorder="1"/>
    <xf numFmtId="0" fontId="0" fillId="7" borderId="3" xfId="0" applyFill="1" applyBorder="1" applyAlignment="1">
      <alignment horizontal="center" readingOrder="2"/>
    </xf>
    <xf numFmtId="0" fontId="15" fillId="0" borderId="13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3" fillId="0" borderId="13" xfId="0" applyFont="1" applyFill="1" applyBorder="1"/>
    <xf numFmtId="0" fontId="0" fillId="0" borderId="13" xfId="0" applyFill="1" applyBorder="1" applyAlignment="1">
      <alignment horizontal="center"/>
    </xf>
    <xf numFmtId="0" fontId="15" fillId="0" borderId="3" xfId="0" applyFont="1" applyBorder="1"/>
    <xf numFmtId="0" fontId="11" fillId="0" borderId="3" xfId="0" applyFont="1" applyBorder="1"/>
    <xf numFmtId="165" fontId="12" fillId="7" borderId="2" xfId="1" applyNumberFormat="1" applyFont="1" applyFill="1" applyBorder="1" applyAlignment="1">
      <alignment horizontal="center"/>
    </xf>
    <xf numFmtId="0" fontId="11" fillId="0" borderId="14" xfId="0" applyFont="1" applyBorder="1"/>
    <xf numFmtId="0" fontId="17" fillId="0" borderId="0" xfId="0" applyFont="1"/>
    <xf numFmtId="0" fontId="18" fillId="12" borderId="23" xfId="0" applyFont="1" applyFill="1" applyBorder="1" applyAlignment="1">
      <alignment vertical="top" wrapText="1"/>
    </xf>
    <xf numFmtId="0" fontId="18" fillId="12" borderId="24" xfId="0" applyFont="1" applyFill="1" applyBorder="1" applyAlignment="1">
      <alignment horizontal="center" vertical="top" wrapText="1"/>
    </xf>
    <xf numFmtId="0" fontId="18" fillId="12" borderId="25" xfId="0" applyFont="1" applyFill="1" applyBorder="1" applyAlignment="1">
      <alignment horizontal="center" vertical="top" wrapText="1"/>
    </xf>
    <xf numFmtId="0" fontId="19" fillId="0" borderId="0" xfId="0" applyFont="1"/>
    <xf numFmtId="0" fontId="20" fillId="0" borderId="26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7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29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right" vertical="center"/>
    </xf>
    <xf numFmtId="0" fontId="20" fillId="0" borderId="31" xfId="0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21" fillId="0" borderId="0" xfId="0" applyFont="1" applyBorder="1" applyAlignment="1">
      <alignment horizontal="right" vertical="top" wrapText="1" readingOrder="2"/>
    </xf>
    <xf numFmtId="0" fontId="22" fillId="0" borderId="0" xfId="0" applyFont="1"/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" fillId="0" borderId="0" xfId="0" applyFont="1" applyBorder="1"/>
    <xf numFmtId="165" fontId="0" fillId="4" borderId="0" xfId="1" applyNumberFormat="1" applyFont="1" applyFill="1"/>
    <xf numFmtId="165" fontId="0" fillId="0" borderId="0" xfId="1" applyNumberFormat="1" applyFont="1"/>
    <xf numFmtId="164" fontId="0" fillId="0" borderId="0" xfId="0" applyNumberFormat="1"/>
    <xf numFmtId="0" fontId="7" fillId="0" borderId="0" xfId="0" applyFont="1"/>
    <xf numFmtId="0" fontId="0" fillId="13" borderId="0" xfId="0" applyFill="1"/>
    <xf numFmtId="165" fontId="0" fillId="13" borderId="0" xfId="1" applyNumberFormat="1" applyFont="1" applyFill="1"/>
    <xf numFmtId="165" fontId="0" fillId="0" borderId="2" xfId="1" applyNumberFormat="1" applyFont="1" applyBorder="1"/>
    <xf numFmtId="10" fontId="11" fillId="0" borderId="43" xfId="0" applyNumberFormat="1" applyFont="1" applyBorder="1"/>
    <xf numFmtId="10" fontId="11" fillId="0" borderId="46" xfId="0" applyNumberFormat="1" applyFont="1" applyBorder="1"/>
    <xf numFmtId="10" fontId="11" fillId="0" borderId="41" xfId="0" applyNumberFormat="1" applyFont="1" applyBorder="1"/>
    <xf numFmtId="10" fontId="11" fillId="0" borderId="48" xfId="0" applyNumberFormat="1" applyFont="1" applyBorder="1"/>
    <xf numFmtId="10" fontId="11" fillId="0" borderId="50" xfId="0" applyNumberFormat="1" applyFont="1" applyBorder="1"/>
    <xf numFmtId="10" fontId="11" fillId="0" borderId="41" xfId="0" applyNumberFormat="1" applyFont="1" applyBorder="1" applyAlignment="1">
      <alignment horizontal="center" wrapText="1"/>
    </xf>
    <xf numFmtId="10" fontId="11" fillId="0" borderId="43" xfId="0" applyNumberFormat="1" applyFont="1" applyBorder="1" applyAlignment="1">
      <alignment horizontal="center" wrapText="1"/>
    </xf>
    <xf numFmtId="10" fontId="11" fillId="0" borderId="10" xfId="0" applyNumberFormat="1" applyFont="1" applyBorder="1"/>
    <xf numFmtId="0" fontId="12" fillId="15" borderId="0" xfId="0" applyFont="1" applyFill="1" applyBorder="1"/>
    <xf numFmtId="0" fontId="3" fillId="13" borderId="3" xfId="0" applyFont="1" applyFill="1" applyBorder="1" applyAlignment="1">
      <alignment vertical="top" wrapText="1"/>
    </xf>
    <xf numFmtId="43" fontId="11" fillId="13" borderId="43" xfId="1" applyFont="1" applyFill="1" applyBorder="1"/>
    <xf numFmtId="43" fontId="11" fillId="13" borderId="46" xfId="1" applyFont="1" applyFill="1" applyBorder="1"/>
    <xf numFmtId="43" fontId="11" fillId="0" borderId="41" xfId="1" applyFont="1" applyFill="1" applyBorder="1"/>
    <xf numFmtId="43" fontId="11" fillId="0" borderId="43" xfId="1" applyFont="1" applyFill="1" applyBorder="1"/>
    <xf numFmtId="0" fontId="6" fillId="0" borderId="48" xfId="0" applyFont="1" applyBorder="1"/>
    <xf numFmtId="0" fontId="6" fillId="0" borderId="48" xfId="0" applyFont="1" applyBorder="1" applyAlignment="1">
      <alignment readingOrder="2"/>
    </xf>
    <xf numFmtId="43" fontId="11" fillId="13" borderId="50" xfId="1" applyFont="1" applyFill="1" applyBorder="1"/>
    <xf numFmtId="43" fontId="11" fillId="13" borderId="41" xfId="1" applyFont="1" applyFill="1" applyBorder="1"/>
    <xf numFmtId="0" fontId="12" fillId="0" borderId="16" xfId="0" applyFont="1" applyFill="1" applyBorder="1"/>
    <xf numFmtId="0" fontId="11" fillId="0" borderId="16" xfId="0" applyFont="1" applyFill="1" applyBorder="1"/>
    <xf numFmtId="165" fontId="11" fillId="0" borderId="16" xfId="1" applyNumberFormat="1" applyFont="1" applyFill="1" applyBorder="1"/>
    <xf numFmtId="0" fontId="11" fillId="0" borderId="16" xfId="0" applyFont="1" applyFill="1" applyBorder="1" applyAlignment="1">
      <alignment horizontal="center"/>
    </xf>
    <xf numFmtId="0" fontId="2" fillId="0" borderId="39" xfId="0" applyFont="1" applyBorder="1"/>
    <xf numFmtId="0" fontId="12" fillId="5" borderId="1" xfId="0" applyFont="1" applyFill="1" applyBorder="1"/>
    <xf numFmtId="0" fontId="11" fillId="5" borderId="13" xfId="0" applyFont="1" applyFill="1" applyBorder="1"/>
    <xf numFmtId="43" fontId="11" fillId="0" borderId="0" xfId="1" applyFont="1" applyBorder="1"/>
    <xf numFmtId="0" fontId="0" fillId="0" borderId="0" xfId="0" applyFill="1" applyBorder="1"/>
    <xf numFmtId="43" fontId="11" fillId="0" borderId="0" xfId="1" applyFont="1" applyFill="1" applyBorder="1"/>
    <xf numFmtId="0" fontId="11" fillId="13" borderId="42" xfId="0" applyFont="1" applyFill="1" applyBorder="1"/>
    <xf numFmtId="0" fontId="11" fillId="13" borderId="45" xfId="0" applyFont="1" applyFill="1" applyBorder="1"/>
    <xf numFmtId="0" fontId="11" fillId="13" borderId="40" xfId="0" applyFont="1" applyFill="1" applyBorder="1"/>
    <xf numFmtId="165" fontId="11" fillId="5" borderId="33" xfId="1" applyNumberFormat="1" applyFont="1" applyFill="1" applyBorder="1"/>
    <xf numFmtId="165" fontId="11" fillId="5" borderId="34" xfId="1" applyNumberFormat="1" applyFont="1" applyFill="1" applyBorder="1"/>
    <xf numFmtId="43" fontId="11" fillId="5" borderId="2" xfId="1" applyFont="1" applyFill="1" applyBorder="1"/>
    <xf numFmtId="43" fontId="11" fillId="0" borderId="41" xfId="1" applyFont="1" applyBorder="1" applyAlignment="1">
      <alignment horizontal="center"/>
    </xf>
    <xf numFmtId="43" fontId="11" fillId="0" borderId="43" xfId="1" applyFont="1" applyBorder="1" applyAlignment="1">
      <alignment horizontal="center"/>
    </xf>
    <xf numFmtId="43" fontId="11" fillId="0" borderId="46" xfId="1" applyFont="1" applyBorder="1" applyAlignment="1">
      <alignment horizontal="center"/>
    </xf>
    <xf numFmtId="43" fontId="11" fillId="0" borderId="48" xfId="1" applyFont="1" applyBorder="1" applyAlignment="1">
      <alignment horizontal="center"/>
    </xf>
    <xf numFmtId="43" fontId="11" fillId="0" borderId="50" xfId="1" applyFont="1" applyBorder="1" applyAlignment="1">
      <alignment horizontal="center"/>
    </xf>
    <xf numFmtId="43" fontId="11" fillId="0" borderId="0" xfId="1" applyFont="1" applyBorder="1" applyAlignment="1">
      <alignment horizontal="center"/>
    </xf>
    <xf numFmtId="43" fontId="11" fillId="8" borderId="41" xfId="1" applyFont="1" applyFill="1" applyBorder="1" applyAlignment="1">
      <alignment horizontal="center"/>
    </xf>
    <xf numFmtId="43" fontId="11" fillId="8" borderId="43" xfId="1" applyFont="1" applyFill="1" applyBorder="1" applyAlignment="1">
      <alignment horizontal="center"/>
    </xf>
    <xf numFmtId="43" fontId="11" fillId="8" borderId="46" xfId="1" applyFont="1" applyFill="1" applyBorder="1" applyAlignment="1">
      <alignment horizontal="center"/>
    </xf>
    <xf numFmtId="43" fontId="11" fillId="8" borderId="48" xfId="1" applyFont="1" applyFill="1" applyBorder="1" applyAlignment="1">
      <alignment horizontal="center"/>
    </xf>
    <xf numFmtId="43" fontId="11" fillId="8" borderId="50" xfId="1" applyFont="1" applyFill="1" applyBorder="1" applyAlignment="1">
      <alignment horizontal="center"/>
    </xf>
    <xf numFmtId="43" fontId="11" fillId="8" borderId="3" xfId="1" applyFont="1" applyFill="1" applyBorder="1" applyAlignment="1">
      <alignment horizontal="center"/>
    </xf>
    <xf numFmtId="0" fontId="3" fillId="9" borderId="13" xfId="0" applyFont="1" applyFill="1" applyBorder="1" applyAlignment="1">
      <alignment vertical="top" wrapText="1"/>
    </xf>
    <xf numFmtId="43" fontId="11" fillId="11" borderId="44" xfId="1" applyFont="1" applyFill="1" applyBorder="1"/>
    <xf numFmtId="43" fontId="11" fillId="11" borderId="52" xfId="1" applyFont="1" applyFill="1" applyBorder="1"/>
    <xf numFmtId="43" fontId="11" fillId="11" borderId="53" xfId="1" applyFont="1" applyFill="1" applyBorder="1"/>
    <xf numFmtId="43" fontId="11" fillId="11" borderId="54" xfId="1" applyFont="1" applyFill="1" applyBorder="1"/>
    <xf numFmtId="43" fontId="11" fillId="11" borderId="55" xfId="1" applyFont="1" applyFill="1" applyBorder="1"/>
    <xf numFmtId="43" fontId="11" fillId="5" borderId="1" xfId="1" applyFont="1" applyFill="1" applyBorder="1"/>
    <xf numFmtId="17" fontId="3" fillId="7" borderId="60" xfId="0" applyNumberFormat="1" applyFont="1" applyFill="1" applyBorder="1" applyAlignment="1">
      <alignment horizontal="center" vertical="top" wrapText="1"/>
    </xf>
    <xf numFmtId="17" fontId="3" fillId="7" borderId="61" xfId="0" applyNumberFormat="1" applyFont="1" applyFill="1" applyBorder="1" applyAlignment="1">
      <alignment horizontal="center" vertical="top" wrapText="1"/>
    </xf>
    <xf numFmtId="17" fontId="3" fillId="7" borderId="62" xfId="0" applyNumberFormat="1" applyFont="1" applyFill="1" applyBorder="1" applyAlignment="1">
      <alignment horizontal="center" vertical="top" wrapText="1"/>
    </xf>
    <xf numFmtId="43" fontId="11" fillId="0" borderId="63" xfId="1" applyFont="1" applyBorder="1" applyAlignment="1">
      <alignment horizontal="center"/>
    </xf>
    <xf numFmtId="43" fontId="11" fillId="0" borderId="64" xfId="1" applyFont="1" applyBorder="1" applyAlignment="1">
      <alignment horizontal="center"/>
    </xf>
    <xf numFmtId="43" fontId="11" fillId="0" borderId="65" xfId="1" applyFont="1" applyBorder="1" applyAlignment="1">
      <alignment horizontal="center"/>
    </xf>
    <xf numFmtId="43" fontId="11" fillId="0" borderId="66" xfId="1" applyFont="1" applyBorder="1" applyAlignment="1">
      <alignment horizontal="center"/>
    </xf>
    <xf numFmtId="43" fontId="11" fillId="0" borderId="67" xfId="1" applyFont="1" applyBorder="1" applyAlignment="1">
      <alignment horizontal="center"/>
    </xf>
    <xf numFmtId="43" fontId="11" fillId="0" borderId="68" xfId="1" applyFont="1" applyBorder="1" applyAlignment="1">
      <alignment horizontal="center"/>
    </xf>
    <xf numFmtId="43" fontId="11" fillId="0" borderId="69" xfId="1" applyFont="1" applyBorder="1" applyAlignment="1">
      <alignment horizontal="center"/>
    </xf>
    <xf numFmtId="43" fontId="11" fillId="0" borderId="70" xfId="1" applyFont="1" applyBorder="1" applyAlignment="1">
      <alignment horizontal="center"/>
    </xf>
    <xf numFmtId="43" fontId="11" fillId="0" borderId="71" xfId="1" applyFont="1" applyBorder="1" applyAlignment="1">
      <alignment horizontal="center"/>
    </xf>
    <xf numFmtId="43" fontId="11" fillId="0" borderId="72" xfId="1" applyFont="1" applyBorder="1" applyAlignment="1">
      <alignment horizontal="center"/>
    </xf>
    <xf numFmtId="43" fontId="11" fillId="0" borderId="74" xfId="1" applyFont="1" applyBorder="1" applyAlignment="1">
      <alignment horizontal="center"/>
    </xf>
    <xf numFmtId="43" fontId="11" fillId="0" borderId="75" xfId="1" applyFont="1" applyBorder="1" applyAlignment="1">
      <alignment horizontal="center"/>
    </xf>
    <xf numFmtId="0" fontId="0" fillId="0" borderId="75" xfId="0" applyBorder="1" applyAlignment="1">
      <alignment horizontal="center"/>
    </xf>
    <xf numFmtId="43" fontId="0" fillId="0" borderId="74" xfId="0" applyNumberFormat="1" applyBorder="1" applyAlignment="1">
      <alignment horizontal="center"/>
    </xf>
    <xf numFmtId="0" fontId="2" fillId="16" borderId="1" xfId="0" applyFont="1" applyFill="1" applyBorder="1" applyAlignment="1"/>
    <xf numFmtId="17" fontId="3" fillId="7" borderId="2" xfId="0" applyNumberFormat="1" applyFont="1" applyFill="1" applyBorder="1" applyAlignment="1">
      <alignment horizontal="right" vertical="top" wrapText="1"/>
    </xf>
    <xf numFmtId="17" fontId="3" fillId="7" borderId="3" xfId="0" applyNumberFormat="1" applyFont="1" applyFill="1" applyBorder="1" applyAlignment="1">
      <alignment horizontal="right" vertical="top" wrapText="1"/>
    </xf>
    <xf numFmtId="17" fontId="3" fillId="17" borderId="3" xfId="0" applyNumberFormat="1" applyFont="1" applyFill="1" applyBorder="1" applyAlignment="1">
      <alignment horizontal="right" vertical="top" wrapText="1"/>
    </xf>
    <xf numFmtId="43" fontId="12" fillId="0" borderId="0" xfId="1" applyFont="1" applyBorder="1"/>
    <xf numFmtId="17" fontId="0" fillId="0" borderId="0" xfId="0" applyNumberFormat="1" applyFill="1"/>
    <xf numFmtId="0" fontId="2" fillId="0" borderId="39" xfId="0" applyFont="1" applyFill="1" applyBorder="1" applyAlignment="1"/>
    <xf numFmtId="0" fontId="11" fillId="0" borderId="42" xfId="0" applyFont="1" applyBorder="1" applyAlignment="1">
      <alignment vertical="top"/>
    </xf>
    <xf numFmtId="0" fontId="11" fillId="13" borderId="42" xfId="0" applyFont="1" applyFill="1" applyBorder="1" applyAlignment="1">
      <alignment vertical="top"/>
    </xf>
    <xf numFmtId="0" fontId="11" fillId="0" borderId="43" xfId="0" applyFont="1" applyBorder="1" applyAlignment="1">
      <alignment horizontal="center" vertical="top" wrapText="1"/>
    </xf>
    <xf numFmtId="10" fontId="11" fillId="0" borderId="43" xfId="0" applyNumberFormat="1" applyFont="1" applyBorder="1" applyAlignment="1">
      <alignment horizontal="center" vertical="top" wrapText="1"/>
    </xf>
    <xf numFmtId="43" fontId="11" fillId="13" borderId="48" xfId="1" applyFont="1" applyFill="1" applyBorder="1" applyAlignment="1">
      <alignment vertical="top"/>
    </xf>
    <xf numFmtId="43" fontId="11" fillId="11" borderId="55" xfId="1" applyFont="1" applyFill="1" applyBorder="1" applyAlignment="1">
      <alignment vertical="top"/>
    </xf>
    <xf numFmtId="43" fontId="11" fillId="0" borderId="69" xfId="1" applyFont="1" applyBorder="1" applyAlignment="1">
      <alignment horizontal="center" vertical="top"/>
    </xf>
    <xf numFmtId="43" fontId="11" fillId="0" borderId="48" xfId="1" applyFont="1" applyBorder="1" applyAlignment="1">
      <alignment horizontal="center" vertical="top"/>
    </xf>
    <xf numFmtId="43" fontId="11" fillId="8" borderId="48" xfId="1" applyFont="1" applyFill="1" applyBorder="1" applyAlignment="1">
      <alignment horizontal="center" vertical="top"/>
    </xf>
    <xf numFmtId="43" fontId="11" fillId="0" borderId="70" xfId="1" applyFont="1" applyBorder="1" applyAlignment="1">
      <alignment horizontal="center" vertical="top"/>
    </xf>
    <xf numFmtId="0" fontId="0" fillId="0" borderId="0" xfId="0" applyAlignment="1">
      <alignment vertical="top"/>
    </xf>
    <xf numFmtId="0" fontId="24" fillId="0" borderId="43" xfId="0" applyFont="1" applyBorder="1" applyAlignment="1">
      <alignment horizontal="center" vertical="top" wrapText="1" readingOrder="2"/>
    </xf>
    <xf numFmtId="0" fontId="12" fillId="8" borderId="1" xfId="0" applyFont="1" applyFill="1" applyBorder="1"/>
    <xf numFmtId="0" fontId="11" fillId="8" borderId="13" xfId="0" applyFont="1" applyFill="1" applyBorder="1"/>
    <xf numFmtId="165" fontId="11" fillId="8" borderId="3" xfId="1" applyNumberFormat="1" applyFont="1" applyFill="1" applyBorder="1"/>
    <xf numFmtId="0" fontId="11" fillId="8" borderId="3" xfId="0" applyFont="1" applyFill="1" applyBorder="1"/>
    <xf numFmtId="0" fontId="11" fillId="8" borderId="1" xfId="0" applyFont="1" applyFill="1" applyBorder="1"/>
    <xf numFmtId="166" fontId="12" fillId="8" borderId="3" xfId="0" applyNumberFormat="1" applyFont="1" applyFill="1" applyBorder="1"/>
    <xf numFmtId="43" fontId="11" fillId="8" borderId="3" xfId="0" applyNumberFormat="1" applyFont="1" applyFill="1" applyBorder="1"/>
    <xf numFmtId="43" fontId="11" fillId="8" borderId="1" xfId="1" applyFont="1" applyFill="1" applyBorder="1"/>
    <xf numFmtId="43" fontId="11" fillId="8" borderId="73" xfId="1" applyFont="1" applyFill="1" applyBorder="1" applyAlignment="1">
      <alignment horizontal="center"/>
    </xf>
    <xf numFmtId="0" fontId="0" fillId="8" borderId="0" xfId="0" applyFill="1"/>
    <xf numFmtId="0" fontId="3" fillId="4" borderId="0" xfId="0" applyFont="1" applyFill="1"/>
    <xf numFmtId="0" fontId="25" fillId="0" borderId="0" xfId="7"/>
    <xf numFmtId="0" fontId="13" fillId="0" borderId="0" xfId="0" applyFont="1" applyBorder="1" applyAlignment="1"/>
    <xf numFmtId="0" fontId="11" fillId="0" borderId="41" xfId="0" applyFont="1" applyFill="1" applyBorder="1"/>
    <xf numFmtId="0" fontId="11" fillId="0" borderId="5" xfId="0" applyFont="1" applyFill="1" applyBorder="1"/>
    <xf numFmtId="0" fontId="11" fillId="0" borderId="46" xfId="0" applyFont="1" applyFill="1" applyBorder="1"/>
    <xf numFmtId="0" fontId="11" fillId="0" borderId="48" xfId="0" applyFont="1" applyFill="1" applyBorder="1"/>
    <xf numFmtId="0" fontId="11" fillId="0" borderId="50" xfId="0" applyFont="1" applyFill="1" applyBorder="1"/>
    <xf numFmtId="0" fontId="11" fillId="0" borderId="43" xfId="0" applyFont="1" applyFill="1" applyBorder="1" applyAlignment="1">
      <alignment vertical="top"/>
    </xf>
    <xf numFmtId="0" fontId="11" fillId="0" borderId="10" xfId="0" applyFont="1" applyFill="1" applyBorder="1"/>
    <xf numFmtId="0" fontId="26" fillId="4" borderId="0" xfId="0" applyFont="1" applyFill="1"/>
    <xf numFmtId="0" fontId="6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" fontId="3" fillId="7" borderId="1" xfId="0" applyNumberFormat="1" applyFont="1" applyFill="1" applyBorder="1" applyAlignment="1">
      <alignment horizontal="right" vertical="top" wrapText="1"/>
    </xf>
    <xf numFmtId="165" fontId="12" fillId="4" borderId="3" xfId="1" applyNumberFormat="1" applyFont="1" applyFill="1" applyBorder="1"/>
    <xf numFmtId="165" fontId="12" fillId="4" borderId="2" xfId="1" applyNumberFormat="1" applyFont="1" applyFill="1" applyBorder="1" applyAlignment="1">
      <alignment horizontal="center"/>
    </xf>
    <xf numFmtId="0" fontId="27" fillId="0" borderId="0" xfId="0" applyFont="1"/>
    <xf numFmtId="0" fontId="11" fillId="0" borderId="0" xfId="0" applyFont="1" applyBorder="1"/>
    <xf numFmtId="17" fontId="3" fillId="7" borderId="33" xfId="0" applyNumberFormat="1" applyFont="1" applyFill="1" applyBorder="1" applyAlignment="1">
      <alignment horizontal="right" vertical="top" wrapText="1"/>
    </xf>
    <xf numFmtId="165" fontId="12" fillId="0" borderId="0" xfId="1" applyNumberFormat="1" applyFont="1" applyFill="1" applyBorder="1" applyAlignment="1">
      <alignment horizontal="center"/>
    </xf>
    <xf numFmtId="165" fontId="12" fillId="4" borderId="3" xfId="1" applyNumberFormat="1" applyFont="1" applyFill="1" applyBorder="1" applyAlignment="1">
      <alignment horizontal="center"/>
    </xf>
    <xf numFmtId="0" fontId="0" fillId="0" borderId="16" xfId="0" applyBorder="1"/>
    <xf numFmtId="0" fontId="22" fillId="16" borderId="1" xfId="0" applyFont="1" applyFill="1" applyBorder="1" applyAlignment="1"/>
    <xf numFmtId="0" fontId="12" fillId="17" borderId="16" xfId="0" applyFont="1" applyFill="1" applyBorder="1"/>
    <xf numFmtId="165" fontId="12" fillId="17" borderId="3" xfId="1" applyNumberFormat="1" applyFont="1" applyFill="1" applyBorder="1"/>
    <xf numFmtId="43" fontId="12" fillId="17" borderId="3" xfId="1" applyFont="1" applyFill="1" applyBorder="1" applyAlignment="1">
      <alignment horizontal="center"/>
    </xf>
    <xf numFmtId="0" fontId="12" fillId="17" borderId="3" xfId="0" applyFont="1" applyFill="1" applyBorder="1"/>
    <xf numFmtId="0" fontId="12" fillId="17" borderId="1" xfId="0" applyFont="1" applyFill="1" applyBorder="1"/>
    <xf numFmtId="166" fontId="12" fillId="17" borderId="3" xfId="0" applyNumberFormat="1" applyFont="1" applyFill="1" applyBorder="1"/>
    <xf numFmtId="43" fontId="12" fillId="17" borderId="3" xfId="0" applyNumberFormat="1" applyFont="1" applyFill="1" applyBorder="1"/>
    <xf numFmtId="43" fontId="12" fillId="17" borderId="1" xfId="1" applyFont="1" applyFill="1" applyBorder="1"/>
    <xf numFmtId="43" fontId="12" fillId="17" borderId="73" xfId="1" applyFont="1" applyFill="1" applyBorder="1" applyAlignment="1">
      <alignment horizontal="center"/>
    </xf>
    <xf numFmtId="0" fontId="3" fillId="17" borderId="0" xfId="0" applyFont="1" applyFill="1"/>
    <xf numFmtId="0" fontId="12" fillId="7" borderId="7" xfId="0" applyFont="1" applyFill="1" applyBorder="1"/>
    <xf numFmtId="0" fontId="11" fillId="7" borderId="42" xfId="0" applyFont="1" applyFill="1" applyBorder="1"/>
    <xf numFmtId="165" fontId="11" fillId="7" borderId="43" xfId="0" applyNumberFormat="1" applyFont="1" applyFill="1" applyBorder="1"/>
    <xf numFmtId="0" fontId="11" fillId="7" borderId="43" xfId="0" applyFont="1" applyFill="1" applyBorder="1"/>
    <xf numFmtId="0" fontId="11" fillId="7" borderId="43" xfId="0" applyFont="1" applyFill="1" applyBorder="1" applyAlignment="1">
      <alignment readingOrder="2"/>
    </xf>
    <xf numFmtId="10" fontId="11" fillId="7" borderId="43" xfId="0" applyNumberFormat="1" applyFont="1" applyFill="1" applyBorder="1"/>
    <xf numFmtId="43" fontId="11" fillId="7" borderId="44" xfId="1" applyFont="1" applyFill="1" applyBorder="1"/>
    <xf numFmtId="43" fontId="11" fillId="7" borderId="43" xfId="1" applyFont="1" applyFill="1" applyBorder="1" applyAlignment="1">
      <alignment horizontal="center"/>
    </xf>
    <xf numFmtId="43" fontId="11" fillId="7" borderId="65" xfId="1" applyFont="1" applyFill="1" applyBorder="1"/>
    <xf numFmtId="165" fontId="11" fillId="7" borderId="6" xfId="1" applyNumberFormat="1" applyFont="1" applyFill="1" applyBorder="1"/>
    <xf numFmtId="0" fontId="0" fillId="7" borderId="0" xfId="0" applyFill="1"/>
    <xf numFmtId="43" fontId="28" fillId="5" borderId="77" xfId="1" applyFont="1" applyFill="1" applyBorder="1"/>
    <xf numFmtId="43" fontId="28" fillId="5" borderId="2" xfId="1" applyFont="1" applyFill="1" applyBorder="1"/>
    <xf numFmtId="43" fontId="28" fillId="3" borderId="2" xfId="1" applyFont="1" applyFill="1" applyBorder="1"/>
    <xf numFmtId="43" fontId="28" fillId="3" borderId="60" xfId="1" applyFont="1" applyFill="1" applyBorder="1"/>
    <xf numFmtId="43" fontId="28" fillId="3" borderId="73" xfId="1" applyFont="1" applyFill="1" applyBorder="1"/>
    <xf numFmtId="43" fontId="28" fillId="3" borderId="76" xfId="1" applyFont="1" applyFill="1" applyBorder="1"/>
    <xf numFmtId="1" fontId="11" fillId="2" borderId="43" xfId="0" applyNumberFormat="1" applyFont="1" applyFill="1" applyBorder="1" applyAlignment="1">
      <alignment horizontal="center"/>
    </xf>
    <xf numFmtId="1" fontId="3" fillId="7" borderId="3" xfId="0" applyNumberFormat="1" applyFont="1" applyFill="1" applyBorder="1" applyAlignment="1">
      <alignment horizontal="center" vertical="top" wrapText="1"/>
    </xf>
    <xf numFmtId="1" fontId="11" fillId="8" borderId="3" xfId="0" applyNumberFormat="1" applyFont="1" applyFill="1" applyBorder="1" applyAlignment="1">
      <alignment horizontal="center"/>
    </xf>
    <xf numFmtId="1" fontId="11" fillId="7" borderId="3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3" fillId="0" borderId="16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11" fillId="2" borderId="41" xfId="0" applyNumberFormat="1" applyFont="1" applyFill="1" applyBorder="1" applyAlignment="1">
      <alignment horizontal="center"/>
    </xf>
    <xf numFmtId="1" fontId="11" fillId="4" borderId="43" xfId="0" applyNumberFormat="1" applyFont="1" applyFill="1" applyBorder="1" applyAlignment="1">
      <alignment horizontal="center"/>
    </xf>
    <xf numFmtId="1" fontId="11" fillId="2" borderId="46" xfId="0" applyNumberFormat="1" applyFont="1" applyFill="1" applyBorder="1" applyAlignment="1">
      <alignment horizontal="center"/>
    </xf>
    <xf numFmtId="1" fontId="11" fillId="2" borderId="43" xfId="0" applyNumberFormat="1" applyFont="1" applyFill="1" applyBorder="1" applyAlignment="1">
      <alignment horizontal="center" vertical="top"/>
    </xf>
    <xf numFmtId="1" fontId="11" fillId="2" borderId="48" xfId="0" applyNumberFormat="1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11" fillId="2" borderId="50" xfId="0" applyNumberFormat="1" applyFont="1" applyFill="1" applyBorder="1" applyAlignment="1">
      <alignment horizontal="center"/>
    </xf>
    <xf numFmtId="1" fontId="11" fillId="8" borderId="3" xfId="1" applyNumberFormat="1" applyFont="1" applyFill="1" applyBorder="1" applyAlignment="1">
      <alignment horizontal="center"/>
    </xf>
    <xf numFmtId="1" fontId="11" fillId="7" borderId="43" xfId="0" applyNumberFormat="1" applyFon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0" fontId="0" fillId="0" borderId="0" xfId="0" applyAlignment="1">
      <alignment horizontal="right" readingOrder="2"/>
    </xf>
    <xf numFmtId="0" fontId="13" fillId="0" borderId="0" xfId="0" applyFont="1" applyAlignment="1">
      <alignment horizontal="right" readingOrder="2"/>
    </xf>
    <xf numFmtId="0" fontId="3" fillId="7" borderId="3" xfId="0" applyFont="1" applyFill="1" applyBorder="1" applyAlignment="1">
      <alignment horizontal="right" vertical="top" wrapText="1" readingOrder="2"/>
    </xf>
    <xf numFmtId="0" fontId="11" fillId="0" borderId="41" xfId="0" applyFont="1" applyBorder="1" applyAlignment="1">
      <alignment horizontal="right" readingOrder="2"/>
    </xf>
    <xf numFmtId="0" fontId="11" fillId="0" borderId="43" xfId="0" applyFont="1" applyBorder="1" applyAlignment="1">
      <alignment horizontal="right" readingOrder="2"/>
    </xf>
    <xf numFmtId="0" fontId="0" fillId="0" borderId="5" xfId="0" applyBorder="1" applyAlignment="1">
      <alignment horizontal="right" readingOrder="2"/>
    </xf>
    <xf numFmtId="0" fontId="11" fillId="0" borderId="46" xfId="0" applyFont="1" applyBorder="1" applyAlignment="1">
      <alignment horizontal="right" readingOrder="2"/>
    </xf>
    <xf numFmtId="0" fontId="11" fillId="0" borderId="48" xfId="0" applyFont="1" applyBorder="1" applyAlignment="1">
      <alignment horizontal="right" readingOrder="2"/>
    </xf>
    <xf numFmtId="0" fontId="11" fillId="0" borderId="50" xfId="0" applyFont="1" applyBorder="1" applyAlignment="1">
      <alignment horizontal="right" readingOrder="2"/>
    </xf>
    <xf numFmtId="0" fontId="11" fillId="0" borderId="41" xfId="0" applyFont="1" applyBorder="1" applyAlignment="1">
      <alignment horizontal="right" wrapText="1" readingOrder="2"/>
    </xf>
    <xf numFmtId="0" fontId="11" fillId="0" borderId="43" xfId="0" applyFont="1" applyBorder="1" applyAlignment="1">
      <alignment horizontal="right" wrapText="1" readingOrder="2"/>
    </xf>
    <xf numFmtId="0" fontId="11" fillId="0" borderId="43" xfId="0" applyFont="1" applyBorder="1" applyAlignment="1">
      <alignment horizontal="right" vertical="top" wrapText="1" readingOrder="2"/>
    </xf>
    <xf numFmtId="0" fontId="11" fillId="0" borderId="10" xfId="0" applyFont="1" applyBorder="1" applyAlignment="1">
      <alignment horizontal="right" readingOrder="2"/>
    </xf>
    <xf numFmtId="0" fontId="11" fillId="8" borderId="3" xfId="0" applyFont="1" applyFill="1" applyBorder="1" applyAlignment="1">
      <alignment horizontal="right" readingOrder="2"/>
    </xf>
    <xf numFmtId="0" fontId="11" fillId="7" borderId="43" xfId="0" applyFont="1" applyFill="1" applyBorder="1" applyAlignment="1">
      <alignment horizontal="right" readingOrder="2"/>
    </xf>
    <xf numFmtId="0" fontId="12" fillId="17" borderId="3" xfId="0" applyFont="1" applyFill="1" applyBorder="1" applyAlignment="1">
      <alignment horizontal="right" readingOrder="2"/>
    </xf>
    <xf numFmtId="0" fontId="11" fillId="0" borderId="16" xfId="0" applyFont="1" applyFill="1" applyBorder="1" applyAlignment="1">
      <alignment horizontal="right" readingOrder="2"/>
    </xf>
    <xf numFmtId="0" fontId="0" fillId="0" borderId="39" xfId="0" applyBorder="1" applyAlignment="1">
      <alignment horizontal="right" readingOrder="2"/>
    </xf>
    <xf numFmtId="0" fontId="6" fillId="0" borderId="41" xfId="0" applyFont="1" applyBorder="1" applyAlignment="1">
      <alignment horizontal="right" readingOrder="2"/>
    </xf>
    <xf numFmtId="0" fontId="6" fillId="0" borderId="48" xfId="0" applyFont="1" applyBorder="1" applyAlignment="1">
      <alignment horizontal="right" readingOrder="2"/>
    </xf>
    <xf numFmtId="0" fontId="6" fillId="0" borderId="43" xfId="0" applyFont="1" applyBorder="1" applyAlignment="1">
      <alignment horizontal="right" readingOrder="2"/>
    </xf>
    <xf numFmtId="0" fontId="6" fillId="0" borderId="50" xfId="0" applyFont="1" applyBorder="1" applyAlignment="1">
      <alignment horizontal="right" readingOrder="2"/>
    </xf>
    <xf numFmtId="0" fontId="0" fillId="7" borderId="3" xfId="0" applyFill="1" applyBorder="1" applyAlignment="1">
      <alignment horizontal="right" readingOrder="2"/>
    </xf>
    <xf numFmtId="0" fontId="0" fillId="0" borderId="16" xfId="0" applyFill="1" applyBorder="1" applyAlignment="1">
      <alignment horizontal="right" readingOrder="2"/>
    </xf>
    <xf numFmtId="1" fontId="2" fillId="9" borderId="3" xfId="0" applyNumberFormat="1" applyFont="1" applyFill="1" applyBorder="1" applyAlignment="1">
      <alignment horizontal="center" vertical="top" wrapText="1"/>
    </xf>
    <xf numFmtId="1" fontId="11" fillId="10" borderId="41" xfId="1" applyNumberFormat="1" applyFont="1" applyFill="1" applyBorder="1" applyAlignment="1">
      <alignment horizontal="center"/>
    </xf>
    <xf numFmtId="1" fontId="11" fillId="10" borderId="43" xfId="1" applyNumberFormat="1" applyFont="1" applyFill="1" applyBorder="1" applyAlignment="1">
      <alignment horizontal="center"/>
    </xf>
    <xf numFmtId="1" fontId="11" fillId="10" borderId="46" xfId="1" applyNumberFormat="1" applyFont="1" applyFill="1" applyBorder="1" applyAlignment="1">
      <alignment horizontal="center"/>
    </xf>
    <xf numFmtId="1" fontId="11" fillId="10" borderId="48" xfId="1" applyNumberFormat="1" applyFont="1" applyFill="1" applyBorder="1" applyAlignment="1">
      <alignment horizontal="center"/>
    </xf>
    <xf numFmtId="1" fontId="11" fillId="10" borderId="50" xfId="1" applyNumberFormat="1" applyFont="1" applyFill="1" applyBorder="1" applyAlignment="1">
      <alignment horizontal="center"/>
    </xf>
    <xf numFmtId="1" fontId="11" fillId="10" borderId="43" xfId="1" applyNumberFormat="1" applyFont="1" applyFill="1" applyBorder="1" applyAlignment="1">
      <alignment horizontal="center" vertical="top"/>
    </xf>
    <xf numFmtId="1" fontId="11" fillId="7" borderId="43" xfId="1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12" fillId="4" borderId="3" xfId="0" applyNumberFormat="1" applyFont="1" applyFill="1" applyBorder="1" applyAlignment="1">
      <alignment horizontal="center"/>
    </xf>
    <xf numFmtId="167" fontId="12" fillId="17" borderId="3" xfId="1" applyNumberFormat="1" applyFont="1" applyFill="1" applyBorder="1" applyAlignment="1">
      <alignment horizontal="center"/>
    </xf>
    <xf numFmtId="165" fontId="11" fillId="0" borderId="33" xfId="1" applyNumberFormat="1" applyFont="1" applyFill="1" applyBorder="1"/>
    <xf numFmtId="165" fontId="11" fillId="0" borderId="34" xfId="1" applyNumberFormat="1" applyFont="1" applyFill="1" applyBorder="1"/>
    <xf numFmtId="1" fontId="12" fillId="0" borderId="41" xfId="0" applyNumberFormat="1" applyFont="1" applyBorder="1" applyAlignment="1">
      <alignment horizontal="center"/>
    </xf>
    <xf numFmtId="1" fontId="12" fillId="0" borderId="48" xfId="0" applyNumberFormat="1" applyFont="1" applyBorder="1" applyAlignment="1">
      <alignment horizontal="center"/>
    </xf>
    <xf numFmtId="1" fontId="12" fillId="0" borderId="43" xfId="0" applyNumberFormat="1" applyFont="1" applyBorder="1" applyAlignment="1">
      <alignment horizontal="center"/>
    </xf>
    <xf numFmtId="1" fontId="12" fillId="0" borderId="50" xfId="0" applyNumberFormat="1" applyFont="1" applyBorder="1" applyAlignment="1">
      <alignment horizontal="center"/>
    </xf>
    <xf numFmtId="1" fontId="12" fillId="4" borderId="3" xfId="1" applyNumberFormat="1" applyFont="1" applyFill="1" applyBorder="1" applyAlignment="1">
      <alignment horizontal="center"/>
    </xf>
    <xf numFmtId="1" fontId="12" fillId="4" borderId="2" xfId="1" applyNumberFormat="1" applyFont="1" applyFill="1" applyBorder="1" applyAlignment="1">
      <alignment horizontal="center"/>
    </xf>
    <xf numFmtId="165" fontId="11" fillId="13" borderId="41" xfId="1" applyNumberFormat="1" applyFont="1" applyFill="1" applyBorder="1"/>
    <xf numFmtId="165" fontId="11" fillId="13" borderId="43" xfId="1" applyNumberFormat="1" applyFont="1" applyFill="1" applyBorder="1"/>
    <xf numFmtId="0" fontId="0" fillId="13" borderId="43" xfId="0" applyFill="1" applyBorder="1"/>
    <xf numFmtId="165" fontId="11" fillId="13" borderId="46" xfId="1" applyNumberFormat="1" applyFont="1" applyFill="1" applyBorder="1"/>
    <xf numFmtId="43" fontId="11" fillId="13" borderId="43" xfId="1" applyFont="1" applyFill="1" applyBorder="1" applyAlignment="1">
      <alignment vertical="top"/>
    </xf>
    <xf numFmtId="165" fontId="12" fillId="0" borderId="16" xfId="1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readingOrder="2"/>
    </xf>
    <xf numFmtId="0" fontId="6" fillId="0" borderId="16" xfId="0" applyFont="1" applyFill="1" applyBorder="1" applyAlignment="1">
      <alignment readingOrder="2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/>
    <xf numFmtId="0" fontId="6" fillId="0" borderId="7" xfId="0" applyFont="1" applyFill="1" applyBorder="1" applyAlignment="1">
      <alignment readingOrder="2"/>
    </xf>
    <xf numFmtId="0" fontId="6" fillId="0" borderId="0" xfId="0" applyFont="1" applyFill="1" applyBorder="1" applyAlignment="1">
      <alignment readingOrder="2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5" xfId="0" applyFont="1" applyFill="1" applyBorder="1"/>
    <xf numFmtId="0" fontId="0" fillId="0" borderId="7" xfId="0" applyFill="1" applyBorder="1" applyAlignment="1">
      <alignment horizontal="center" readingOrder="2"/>
    </xf>
    <xf numFmtId="0" fontId="0" fillId="0" borderId="0" xfId="0" applyFill="1" applyBorder="1" applyAlignment="1">
      <alignment horizontal="center" readingOrder="2"/>
    </xf>
    <xf numFmtId="167" fontId="0" fillId="0" borderId="0" xfId="1" applyNumberFormat="1" applyFont="1" applyFill="1" applyBorder="1" applyAlignment="1">
      <alignment horizontal="center"/>
    </xf>
    <xf numFmtId="0" fontId="6" fillId="0" borderId="6" xfId="0" applyFont="1" applyFill="1" applyBorder="1"/>
    <xf numFmtId="0" fontId="11" fillId="0" borderId="6" xfId="0" applyFont="1" applyFill="1" applyBorder="1" applyAlignment="1">
      <alignment horizontal="center"/>
    </xf>
    <xf numFmtId="165" fontId="12" fillId="0" borderId="5" xfId="1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7" xfId="0" applyFont="1" applyFill="1" applyBorder="1"/>
    <xf numFmtId="0" fontId="11" fillId="0" borderId="7" xfId="0" applyFont="1" applyFill="1" applyBorder="1" applyAlignment="1">
      <alignment horizontal="center"/>
    </xf>
    <xf numFmtId="0" fontId="3" fillId="6" borderId="0" xfId="0" applyFont="1" applyFill="1"/>
    <xf numFmtId="165" fontId="11" fillId="5" borderId="80" xfId="1" applyNumberFormat="1" applyFont="1" applyFill="1" applyBorder="1"/>
    <xf numFmtId="165" fontId="11" fillId="0" borderId="80" xfId="1" applyNumberFormat="1" applyFont="1" applyFill="1" applyBorder="1"/>
    <xf numFmtId="1" fontId="11" fillId="0" borderId="4" xfId="0" applyNumberFormat="1" applyFont="1" applyFill="1" applyBorder="1" applyAlignment="1">
      <alignment horizontal="center"/>
    </xf>
    <xf numFmtId="0" fontId="11" fillId="0" borderId="11" xfId="0" applyFont="1" applyFill="1" applyBorder="1"/>
    <xf numFmtId="1" fontId="11" fillId="0" borderId="7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readingOrder="2"/>
    </xf>
    <xf numFmtId="165" fontId="6" fillId="0" borderId="41" xfId="1" applyNumberFormat="1" applyFont="1" applyBorder="1" applyAlignment="1">
      <alignment horizontal="center" readingOrder="2"/>
    </xf>
    <xf numFmtId="165" fontId="6" fillId="0" borderId="48" xfId="1" applyNumberFormat="1" applyFont="1" applyBorder="1" applyAlignment="1">
      <alignment horizontal="center" readingOrder="2"/>
    </xf>
    <xf numFmtId="165" fontId="6" fillId="0" borderId="43" xfId="1" applyNumberFormat="1" applyFont="1" applyBorder="1" applyAlignment="1">
      <alignment horizontal="center" readingOrder="2"/>
    </xf>
    <xf numFmtId="165" fontId="6" fillId="0" borderId="50" xfId="1" applyNumberFormat="1" applyFont="1" applyBorder="1" applyAlignment="1">
      <alignment horizontal="center" readingOrder="2"/>
    </xf>
    <xf numFmtId="165" fontId="3" fillId="4" borderId="3" xfId="1" applyNumberFormat="1" applyFont="1" applyFill="1" applyBorder="1" applyAlignment="1">
      <alignment horizontal="center" readingOrder="2"/>
    </xf>
    <xf numFmtId="43" fontId="28" fillId="0" borderId="7" xfId="1" applyFont="1" applyFill="1" applyBorder="1"/>
    <xf numFmtId="0" fontId="3" fillId="6" borderId="0" xfId="0" applyFont="1" applyFill="1" applyBorder="1"/>
    <xf numFmtId="0" fontId="0" fillId="6" borderId="0" xfId="0" applyFill="1" applyBorder="1"/>
    <xf numFmtId="0" fontId="3" fillId="0" borderId="0" xfId="0" applyFont="1" applyBorder="1"/>
    <xf numFmtId="167" fontId="0" fillId="0" borderId="82" xfId="1" applyNumberFormat="1" applyFont="1" applyFill="1" applyBorder="1" applyAlignment="1">
      <alignment horizontal="center"/>
    </xf>
    <xf numFmtId="0" fontId="3" fillId="0" borderId="0" xfId="0" applyFont="1" applyFill="1" applyBorder="1"/>
    <xf numFmtId="0" fontId="0" fillId="0" borderId="82" xfId="0" applyFill="1" applyBorder="1" applyAlignment="1">
      <alignment horizontal="center"/>
    </xf>
    <xf numFmtId="165" fontId="12" fillId="0" borderId="82" xfId="1" applyNumberFormat="1" applyFont="1" applyFill="1" applyBorder="1" applyAlignment="1">
      <alignment horizontal="center"/>
    </xf>
    <xf numFmtId="43" fontId="28" fillId="3" borderId="83" xfId="1" applyFont="1" applyFill="1" applyBorder="1"/>
    <xf numFmtId="0" fontId="3" fillId="13" borderId="2" xfId="0" applyFont="1" applyFill="1" applyBorder="1" applyAlignment="1">
      <alignment vertical="top" wrapText="1"/>
    </xf>
    <xf numFmtId="165" fontId="11" fillId="13" borderId="51" xfId="1" applyNumberFormat="1" applyFont="1" applyFill="1" applyBorder="1"/>
    <xf numFmtId="165" fontId="11" fillId="13" borderId="56" xfId="1" applyNumberFormat="1" applyFont="1" applyFill="1" applyBorder="1"/>
    <xf numFmtId="43" fontId="11" fillId="13" borderId="56" xfId="1" applyFont="1" applyFill="1" applyBorder="1"/>
    <xf numFmtId="43" fontId="11" fillId="13" borderId="57" xfId="1" applyFont="1" applyFill="1" applyBorder="1"/>
    <xf numFmtId="165" fontId="11" fillId="13" borderId="57" xfId="1" applyNumberFormat="1" applyFont="1" applyFill="1" applyBorder="1"/>
    <xf numFmtId="43" fontId="11" fillId="13" borderId="59" xfId="1" applyFont="1" applyFill="1" applyBorder="1"/>
    <xf numFmtId="43" fontId="11" fillId="13" borderId="56" xfId="1" applyFont="1" applyFill="1" applyBorder="1" applyAlignment="1">
      <alignment vertical="top"/>
    </xf>
    <xf numFmtId="43" fontId="11" fillId="13" borderId="51" xfId="1" applyFont="1" applyFill="1" applyBorder="1"/>
    <xf numFmtId="165" fontId="11" fillId="8" borderId="2" xfId="1" applyNumberFormat="1" applyFont="1" applyFill="1" applyBorder="1"/>
    <xf numFmtId="165" fontId="11" fillId="7" borderId="5" xfId="1" applyNumberFormat="1" applyFont="1" applyFill="1" applyBorder="1"/>
    <xf numFmtId="165" fontId="12" fillId="17" borderId="2" xfId="1" applyNumberFormat="1" applyFont="1" applyFill="1" applyBorder="1"/>
    <xf numFmtId="165" fontId="11" fillId="13" borderId="59" xfId="1" applyNumberFormat="1" applyFont="1" applyFill="1" applyBorder="1"/>
    <xf numFmtId="167" fontId="12" fillId="4" borderId="2" xfId="1" applyNumberFormat="1" applyFont="1" applyFill="1" applyBorder="1" applyAlignment="1">
      <alignment horizontal="center"/>
    </xf>
    <xf numFmtId="0" fontId="12" fillId="7" borderId="0" xfId="0" applyFont="1" applyFill="1" applyBorder="1"/>
    <xf numFmtId="0" fontId="11" fillId="7" borderId="0" xfId="0" applyFont="1" applyFill="1" applyBorder="1"/>
    <xf numFmtId="165" fontId="11" fillId="7" borderId="6" xfId="0" applyNumberFormat="1" applyFont="1" applyFill="1" applyBorder="1"/>
    <xf numFmtId="1" fontId="11" fillId="7" borderId="6" xfId="0" applyNumberFormat="1" applyFont="1" applyFill="1" applyBorder="1" applyAlignment="1">
      <alignment horizontal="center"/>
    </xf>
    <xf numFmtId="0" fontId="11" fillId="7" borderId="6" xfId="0" applyFont="1" applyFill="1" applyBorder="1"/>
    <xf numFmtId="0" fontId="11" fillId="7" borderId="6" xfId="0" applyFont="1" applyFill="1" applyBorder="1" applyAlignment="1">
      <alignment horizontal="right" readingOrder="2"/>
    </xf>
    <xf numFmtId="0" fontId="11" fillId="7" borderId="7" xfId="0" applyFont="1" applyFill="1" applyBorder="1" applyAlignment="1">
      <alignment readingOrder="2"/>
    </xf>
    <xf numFmtId="10" fontId="11" fillId="7" borderId="6" xfId="0" applyNumberFormat="1" applyFont="1" applyFill="1" applyBorder="1"/>
    <xf numFmtId="1" fontId="11" fillId="7" borderId="6" xfId="1" applyNumberFormat="1" applyFont="1" applyFill="1" applyBorder="1" applyAlignment="1">
      <alignment horizontal="center"/>
    </xf>
    <xf numFmtId="43" fontId="11" fillId="7" borderId="7" xfId="1" applyFont="1" applyFill="1" applyBorder="1"/>
    <xf numFmtId="43" fontId="11" fillId="7" borderId="84" xfId="1" applyFont="1" applyFill="1" applyBorder="1"/>
    <xf numFmtId="43" fontId="11" fillId="7" borderId="5" xfId="1" applyFont="1" applyFill="1" applyBorder="1" applyAlignment="1">
      <alignment horizontal="center"/>
    </xf>
    <xf numFmtId="43" fontId="11" fillId="7" borderId="6" xfId="1" applyFont="1" applyFill="1" applyBorder="1" applyAlignment="1">
      <alignment horizontal="center"/>
    </xf>
    <xf numFmtId="43" fontId="11" fillId="8" borderId="1" xfId="1" applyFont="1" applyFill="1" applyBorder="1" applyAlignment="1">
      <alignment horizontal="center"/>
    </xf>
    <xf numFmtId="43" fontId="12" fillId="17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center"/>
    </xf>
    <xf numFmtId="0" fontId="11" fillId="0" borderId="42" xfId="0" applyFont="1" applyFill="1" applyBorder="1" applyAlignment="1">
      <alignment vertical="top"/>
    </xf>
    <xf numFmtId="0" fontId="11" fillId="0" borderId="47" xfId="0" applyFont="1" applyFill="1" applyBorder="1"/>
    <xf numFmtId="0" fontId="12" fillId="0" borderId="0" xfId="0" applyFont="1" applyFill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1" fillId="0" borderId="17" xfId="0" applyFont="1" applyBorder="1"/>
    <xf numFmtId="0" fontId="12" fillId="13" borderId="86" xfId="0" applyFont="1" applyFill="1" applyBorder="1" applyAlignment="1">
      <alignment horizontal="center"/>
    </xf>
    <xf numFmtId="0" fontId="3" fillId="0" borderId="37" xfId="0" applyFont="1" applyBorder="1"/>
    <xf numFmtId="0" fontId="12" fillId="0" borderId="38" xfId="0" applyFont="1" applyBorder="1"/>
    <xf numFmtId="1" fontId="11" fillId="2" borderId="6" xfId="0" applyNumberFormat="1" applyFont="1" applyFill="1" applyBorder="1" applyAlignment="1">
      <alignment horizontal="center"/>
    </xf>
    <xf numFmtId="0" fontId="11" fillId="13" borderId="39" xfId="0" applyFont="1" applyFill="1" applyBorder="1"/>
    <xf numFmtId="0" fontId="11" fillId="0" borderId="39" xfId="0" applyFont="1" applyFill="1" applyBorder="1"/>
    <xf numFmtId="43" fontId="11" fillId="13" borderId="10" xfId="1" applyFont="1" applyFill="1" applyBorder="1"/>
    <xf numFmtId="43" fontId="28" fillId="0" borderId="0" xfId="1" applyFont="1" applyFill="1" applyBorder="1"/>
    <xf numFmtId="0" fontId="0" fillId="10" borderId="0" xfId="0" applyFill="1" applyAlignment="1">
      <alignment horizontal="center"/>
    </xf>
    <xf numFmtId="17" fontId="3" fillId="7" borderId="87" xfId="0" applyNumberFormat="1" applyFont="1" applyFill="1" applyBorder="1" applyAlignment="1">
      <alignment horizontal="center" vertical="top" wrapText="1"/>
    </xf>
    <xf numFmtId="165" fontId="11" fillId="8" borderId="89" xfId="1" applyNumberFormat="1" applyFont="1" applyFill="1" applyBorder="1" applyAlignment="1">
      <alignment horizontal="center"/>
    </xf>
    <xf numFmtId="43" fontId="11" fillId="0" borderId="82" xfId="1" applyFont="1" applyBorder="1" applyAlignment="1">
      <alignment horizontal="center"/>
    </xf>
    <xf numFmtId="43" fontId="28" fillId="0" borderId="82" xfId="1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6" fillId="0" borderId="81" xfId="0" applyFont="1" applyFill="1" applyBorder="1" applyAlignment="1">
      <alignment horizontal="center"/>
    </xf>
    <xf numFmtId="0" fontId="6" fillId="0" borderId="82" xfId="0" applyFont="1" applyFill="1" applyBorder="1" applyAlignment="1">
      <alignment horizontal="center"/>
    </xf>
    <xf numFmtId="43" fontId="11" fillId="0" borderId="16" xfId="1" applyFont="1" applyBorder="1"/>
    <xf numFmtId="17" fontId="3" fillId="17" borderId="1" xfId="0" applyNumberFormat="1" applyFont="1" applyFill="1" applyBorder="1" applyAlignment="1">
      <alignment horizontal="right" vertical="top" wrapText="1"/>
    </xf>
    <xf numFmtId="17" fontId="3" fillId="7" borderId="15" xfId="0" applyNumberFormat="1" applyFont="1" applyFill="1" applyBorder="1" applyAlignment="1">
      <alignment horizontal="center" vertical="top" wrapText="1"/>
    </xf>
    <xf numFmtId="165" fontId="11" fillId="8" borderId="95" xfId="1" applyNumberFormat="1" applyFont="1" applyFill="1" applyBorder="1" applyAlignment="1">
      <alignment horizontal="center"/>
    </xf>
    <xf numFmtId="43" fontId="11" fillId="0" borderId="81" xfId="1" applyFont="1" applyBorder="1" applyAlignment="1">
      <alignment horizontal="center"/>
    </xf>
    <xf numFmtId="0" fontId="0" fillId="0" borderId="0" xfId="0" applyAlignment="1">
      <alignment horizontal="right" vertical="top" wrapText="1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14" borderId="1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4" borderId="2" xfId="0" applyFont="1" applyFill="1" applyBorder="1" applyAlignment="1">
      <alignment horizontal="center"/>
    </xf>
    <xf numFmtId="0" fontId="15" fillId="0" borderId="12" xfId="0" applyFont="1" applyBorder="1" applyAlignment="1">
      <alignment horizontal="right" vertical="center" wrapText="1"/>
    </xf>
    <xf numFmtId="0" fontId="15" fillId="0" borderId="6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 vertical="center" wrapText="1"/>
    </xf>
    <xf numFmtId="0" fontId="13" fillId="13" borderId="1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17" fontId="3" fillId="7" borderId="4" xfId="0" applyNumberFormat="1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7" fontId="2" fillId="16" borderId="1" xfId="0" applyNumberFormat="1" applyFont="1" applyFill="1" applyBorder="1" applyAlignment="1">
      <alignment horizontal="center"/>
    </xf>
    <xf numFmtId="17" fontId="2" fillId="16" borderId="13" xfId="0" applyNumberFormat="1" applyFont="1" applyFill="1" applyBorder="1" applyAlignment="1">
      <alignment horizontal="center"/>
    </xf>
    <xf numFmtId="17" fontId="2" fillId="16" borderId="15" xfId="0" applyNumberFormat="1" applyFont="1" applyFill="1" applyBorder="1" applyAlignment="1">
      <alignment horizontal="center"/>
    </xf>
    <xf numFmtId="0" fontId="3" fillId="8" borderId="13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17" fontId="2" fillId="18" borderId="13" xfId="0" applyNumberFormat="1" applyFont="1" applyFill="1" applyBorder="1" applyAlignment="1">
      <alignment horizontal="center"/>
    </xf>
    <xf numFmtId="17" fontId="2" fillId="18" borderId="15" xfId="0" applyNumberFormat="1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165" fontId="11" fillId="0" borderId="51" xfId="1" applyNumberFormat="1" applyFont="1" applyBorder="1"/>
    <xf numFmtId="165" fontId="11" fillId="0" borderId="41" xfId="1" applyNumberFormat="1" applyFont="1" applyBorder="1"/>
    <xf numFmtId="165" fontId="12" fillId="17" borderId="41" xfId="1" applyNumberFormat="1" applyFont="1" applyFill="1" applyBorder="1"/>
    <xf numFmtId="165" fontId="11" fillId="8" borderId="53" xfId="1" applyNumberFormat="1" applyFont="1" applyFill="1" applyBorder="1"/>
    <xf numFmtId="165" fontId="11" fillId="8" borderId="88" xfId="1" applyNumberFormat="1" applyFont="1" applyFill="1" applyBorder="1" applyAlignment="1">
      <alignment horizontal="center"/>
    </xf>
    <xf numFmtId="165" fontId="11" fillId="0" borderId="56" xfId="1" applyNumberFormat="1" applyFont="1" applyBorder="1"/>
    <xf numFmtId="165" fontId="11" fillId="0" borderId="43" xfId="1" applyNumberFormat="1" applyFont="1" applyBorder="1"/>
    <xf numFmtId="165" fontId="12" fillId="17" borderId="43" xfId="1" applyNumberFormat="1" applyFont="1" applyFill="1" applyBorder="1"/>
    <xf numFmtId="165" fontId="11" fillId="8" borderId="44" xfId="1" applyNumberFormat="1" applyFont="1" applyFill="1" applyBorder="1"/>
    <xf numFmtId="165" fontId="11" fillId="0" borderId="57" xfId="1" applyNumberFormat="1" applyFont="1" applyBorder="1"/>
    <xf numFmtId="165" fontId="11" fillId="0" borderId="46" xfId="1" applyNumberFormat="1" applyFont="1" applyBorder="1"/>
    <xf numFmtId="165" fontId="12" fillId="17" borderId="46" xfId="1" applyNumberFormat="1" applyFont="1" applyFill="1" applyBorder="1"/>
    <xf numFmtId="165" fontId="11" fillId="8" borderId="54" xfId="1" applyNumberFormat="1" applyFont="1" applyFill="1" applyBorder="1"/>
    <xf numFmtId="165" fontId="11" fillId="8" borderId="90" xfId="1" applyNumberFormat="1" applyFont="1" applyFill="1" applyBorder="1" applyAlignment="1">
      <alignment horizontal="center"/>
    </xf>
    <xf numFmtId="165" fontId="11" fillId="0" borderId="58" xfId="1" applyNumberFormat="1" applyFont="1" applyBorder="1" applyAlignment="1">
      <alignment vertical="top"/>
    </xf>
    <xf numFmtId="165" fontId="11" fillId="0" borderId="48" xfId="1" applyNumberFormat="1" applyFont="1" applyBorder="1" applyAlignment="1">
      <alignment vertical="top"/>
    </xf>
    <xf numFmtId="165" fontId="12" fillId="17" borderId="48" xfId="1" applyNumberFormat="1" applyFont="1" applyFill="1" applyBorder="1" applyAlignment="1">
      <alignment vertical="top"/>
    </xf>
    <xf numFmtId="165" fontId="11" fillId="8" borderId="55" xfId="1" applyNumberFormat="1" applyFont="1" applyFill="1" applyBorder="1" applyAlignment="1">
      <alignment vertical="top"/>
    </xf>
    <xf numFmtId="165" fontId="11" fillId="0" borderId="58" xfId="1" applyNumberFormat="1" applyFont="1" applyBorder="1"/>
    <xf numFmtId="165" fontId="11" fillId="0" borderId="48" xfId="1" applyNumberFormat="1" applyFont="1" applyBorder="1"/>
    <xf numFmtId="165" fontId="12" fillId="17" borderId="48" xfId="1" applyNumberFormat="1" applyFont="1" applyFill="1" applyBorder="1"/>
    <xf numFmtId="165" fontId="11" fillId="8" borderId="55" xfId="1" applyNumberFormat="1" applyFont="1" applyFill="1" applyBorder="1"/>
    <xf numFmtId="165" fontId="11" fillId="8" borderId="91" xfId="1" applyNumberFormat="1" applyFont="1" applyFill="1" applyBorder="1" applyAlignment="1">
      <alignment horizontal="center"/>
    </xf>
    <xf numFmtId="165" fontId="11" fillId="0" borderId="59" xfId="1" applyNumberFormat="1" applyFont="1" applyBorder="1"/>
    <xf numFmtId="165" fontId="11" fillId="0" borderId="50" xfId="1" applyNumberFormat="1" applyFont="1" applyBorder="1"/>
    <xf numFmtId="165" fontId="12" fillId="17" borderId="50" xfId="1" applyNumberFormat="1" applyFont="1" applyFill="1" applyBorder="1"/>
    <xf numFmtId="165" fontId="11" fillId="8" borderId="52" xfId="1" applyNumberFormat="1" applyFont="1" applyFill="1" applyBorder="1"/>
    <xf numFmtId="165" fontId="11" fillId="8" borderId="92" xfId="1" applyNumberFormat="1" applyFont="1" applyFill="1" applyBorder="1" applyAlignment="1">
      <alignment horizontal="center"/>
    </xf>
    <xf numFmtId="165" fontId="11" fillId="8" borderId="1" xfId="1" applyNumberFormat="1" applyFont="1" applyFill="1" applyBorder="1"/>
    <xf numFmtId="165" fontId="11" fillId="8" borderId="87" xfId="1" applyNumberFormat="1" applyFont="1" applyFill="1" applyBorder="1" applyAlignment="1">
      <alignment horizontal="center"/>
    </xf>
    <xf numFmtId="165" fontId="11" fillId="8" borderId="3" xfId="1" applyNumberFormat="1" applyFont="1" applyFill="1" applyBorder="1" applyAlignment="1">
      <alignment horizontal="center"/>
    </xf>
    <xf numFmtId="165" fontId="11" fillId="7" borderId="43" xfId="1" applyNumberFormat="1" applyFont="1" applyFill="1" applyBorder="1"/>
    <xf numFmtId="165" fontId="12" fillId="7" borderId="56" xfId="1" applyNumberFormat="1" applyFont="1" applyFill="1" applyBorder="1"/>
    <xf numFmtId="165" fontId="11" fillId="7" borderId="44" xfId="1" applyNumberFormat="1" applyFont="1" applyFill="1" applyBorder="1"/>
    <xf numFmtId="165" fontId="11" fillId="7" borderId="89" xfId="1" applyNumberFormat="1" applyFont="1" applyFill="1" applyBorder="1" applyAlignment="1">
      <alignment horizontal="center"/>
    </xf>
    <xf numFmtId="165" fontId="12" fillId="7" borderId="5" xfId="1" applyNumberFormat="1" applyFont="1" applyFill="1" applyBorder="1"/>
    <xf numFmtId="165" fontId="11" fillId="7" borderId="7" xfId="1" applyNumberFormat="1" applyFont="1" applyFill="1" applyBorder="1"/>
    <xf numFmtId="165" fontId="11" fillId="7" borderId="93" xfId="1" applyNumberFormat="1" applyFont="1" applyFill="1" applyBorder="1" applyAlignment="1">
      <alignment horizontal="center"/>
    </xf>
    <xf numFmtId="165" fontId="12" fillId="17" borderId="3" xfId="1" applyNumberFormat="1" applyFont="1" applyFill="1" applyBorder="1" applyAlignment="1">
      <alignment horizontal="center"/>
    </xf>
    <xf numFmtId="165" fontId="12" fillId="17" borderId="1" xfId="1" applyNumberFormat="1" applyFont="1" applyFill="1" applyBorder="1"/>
    <xf numFmtId="165" fontId="12" fillId="17" borderId="87" xfId="1" applyNumberFormat="1" applyFont="1" applyFill="1" applyBorder="1" applyAlignment="1">
      <alignment horizontal="center"/>
    </xf>
    <xf numFmtId="165" fontId="11" fillId="8" borderId="99" xfId="1" applyNumberFormat="1" applyFont="1" applyFill="1" applyBorder="1"/>
    <xf numFmtId="165" fontId="11" fillId="8" borderId="94" xfId="1" applyNumberFormat="1" applyFont="1" applyFill="1" applyBorder="1" applyAlignment="1">
      <alignment horizontal="center"/>
    </xf>
    <xf numFmtId="165" fontId="12" fillId="17" borderId="53" xfId="1" applyNumberFormat="1" applyFont="1" applyFill="1" applyBorder="1"/>
    <xf numFmtId="165" fontId="11" fillId="8" borderId="78" xfId="1" applyNumberFormat="1" applyFont="1" applyFill="1" applyBorder="1"/>
    <xf numFmtId="165" fontId="12" fillId="17" borderId="44" xfId="1" applyNumberFormat="1" applyFont="1" applyFill="1" applyBorder="1"/>
    <xf numFmtId="165" fontId="11" fillId="8" borderId="100" xfId="1" applyNumberFormat="1" applyFont="1" applyFill="1" applyBorder="1"/>
    <xf numFmtId="165" fontId="12" fillId="17" borderId="54" xfId="1" applyNumberFormat="1" applyFont="1" applyFill="1" applyBorder="1"/>
    <xf numFmtId="165" fontId="11" fillId="8" borderId="96" xfId="1" applyNumberFormat="1" applyFont="1" applyFill="1" applyBorder="1" applyAlignment="1">
      <alignment horizontal="center"/>
    </xf>
    <xf numFmtId="165" fontId="11" fillId="8" borderId="79" xfId="1" applyNumberFormat="1" applyFont="1" applyFill="1" applyBorder="1" applyAlignment="1">
      <alignment vertical="top"/>
    </xf>
    <xf numFmtId="165" fontId="12" fillId="17" borderId="55" xfId="1" applyNumberFormat="1" applyFont="1" applyFill="1" applyBorder="1" applyAlignment="1">
      <alignment vertical="top"/>
    </xf>
    <xf numFmtId="165" fontId="11" fillId="8" borderId="79" xfId="1" applyNumberFormat="1" applyFont="1" applyFill="1" applyBorder="1"/>
    <xf numFmtId="165" fontId="11" fillId="8" borderId="97" xfId="1" applyNumberFormat="1" applyFont="1" applyFill="1" applyBorder="1" applyAlignment="1">
      <alignment horizontal="center"/>
    </xf>
    <xf numFmtId="165" fontId="12" fillId="17" borderId="55" xfId="1" applyNumberFormat="1" applyFont="1" applyFill="1" applyBorder="1"/>
    <xf numFmtId="165" fontId="11" fillId="8" borderId="101" xfId="1" applyNumberFormat="1" applyFont="1" applyFill="1" applyBorder="1"/>
    <xf numFmtId="165" fontId="11" fillId="8" borderId="98" xfId="1" applyNumberFormat="1" applyFont="1" applyFill="1" applyBorder="1" applyAlignment="1">
      <alignment horizontal="center"/>
    </xf>
    <xf numFmtId="165" fontId="12" fillId="17" borderId="52" xfId="1" applyNumberFormat="1" applyFont="1" applyFill="1" applyBorder="1"/>
    <xf numFmtId="165" fontId="11" fillId="8" borderId="33" xfId="1" applyNumberFormat="1" applyFont="1" applyFill="1" applyBorder="1"/>
    <xf numFmtId="165" fontId="11" fillId="8" borderId="15" xfId="1" applyNumberFormat="1" applyFont="1" applyFill="1" applyBorder="1" applyAlignment="1">
      <alignment horizontal="center"/>
    </xf>
    <xf numFmtId="165" fontId="12" fillId="17" borderId="13" xfId="1" applyNumberFormat="1" applyFont="1" applyFill="1" applyBorder="1"/>
    <xf numFmtId="165" fontId="11" fillId="7" borderId="78" xfId="1" applyNumberFormat="1" applyFont="1" applyFill="1" applyBorder="1"/>
    <xf numFmtId="165" fontId="11" fillId="7" borderId="95" xfId="1" applyNumberFormat="1" applyFont="1" applyFill="1" applyBorder="1" applyAlignment="1">
      <alignment horizontal="center"/>
    </xf>
    <xf numFmtId="165" fontId="12" fillId="7" borderId="42" xfId="1" applyNumberFormat="1" applyFont="1" applyFill="1" applyBorder="1"/>
    <xf numFmtId="165" fontId="11" fillId="7" borderId="102" xfId="1" applyNumberFormat="1" applyFont="1" applyFill="1" applyBorder="1"/>
    <xf numFmtId="165" fontId="11" fillId="7" borderId="82" xfId="1" applyNumberFormat="1" applyFont="1" applyFill="1" applyBorder="1" applyAlignment="1">
      <alignment horizontal="center"/>
    </xf>
    <xf numFmtId="165" fontId="12" fillId="7" borderId="0" xfId="1" applyNumberFormat="1" applyFont="1" applyFill="1" applyBorder="1"/>
    <xf numFmtId="165" fontId="12" fillId="17" borderId="33" xfId="1" applyNumberFormat="1" applyFont="1" applyFill="1" applyBorder="1"/>
    <xf numFmtId="165" fontId="12" fillId="17" borderId="15" xfId="1" applyNumberFormat="1" applyFont="1" applyFill="1" applyBorder="1" applyAlignment="1">
      <alignment horizontal="center"/>
    </xf>
    <xf numFmtId="165" fontId="12" fillId="17" borderId="81" xfId="1" applyNumberFormat="1" applyFont="1" applyFill="1" applyBorder="1" applyAlignment="1">
      <alignment horizontal="center"/>
    </xf>
    <xf numFmtId="3" fontId="11" fillId="0" borderId="41" xfId="0" applyNumberFormat="1" applyFont="1" applyBorder="1"/>
    <xf numFmtId="3" fontId="11" fillId="0" borderId="43" xfId="0" applyNumberFormat="1" applyFont="1" applyFill="1" applyBorder="1"/>
    <xf numFmtId="3" fontId="11" fillId="0" borderId="43" xfId="0" applyNumberFormat="1" applyFont="1" applyBorder="1"/>
    <xf numFmtId="3" fontId="0" fillId="0" borderId="0" xfId="0" applyNumberFormat="1"/>
    <xf numFmtId="3" fontId="11" fillId="0" borderId="46" xfId="0" applyNumberFormat="1" applyFont="1" applyBorder="1"/>
    <xf numFmtId="3" fontId="11" fillId="0" borderId="48" xfId="0" applyNumberFormat="1" applyFont="1" applyBorder="1"/>
    <xf numFmtId="3" fontId="11" fillId="0" borderId="50" xfId="0" applyNumberFormat="1" applyFont="1" applyBorder="1"/>
    <xf numFmtId="3" fontId="11" fillId="0" borderId="10" xfId="0" applyNumberFormat="1" applyFont="1" applyBorder="1"/>
    <xf numFmtId="3" fontId="11" fillId="0" borderId="43" xfId="0" applyNumberFormat="1" applyFont="1" applyBorder="1" applyAlignment="1">
      <alignment vertical="top"/>
    </xf>
    <xf numFmtId="3" fontId="6" fillId="0" borderId="41" xfId="0" applyNumberFormat="1" applyFont="1" applyBorder="1"/>
    <xf numFmtId="3" fontId="6" fillId="0" borderId="48" xfId="0" applyNumberFormat="1" applyFont="1" applyBorder="1"/>
    <xf numFmtId="3" fontId="6" fillId="0" borderId="43" xfId="0" applyNumberFormat="1" applyFont="1" applyBorder="1"/>
    <xf numFmtId="3" fontId="6" fillId="0" borderId="50" xfId="0" applyNumberFormat="1" applyFont="1" applyBorder="1"/>
    <xf numFmtId="3" fontId="0" fillId="7" borderId="3" xfId="0" applyNumberFormat="1" applyFill="1" applyBorder="1" applyAlignment="1">
      <alignment horizontal="center"/>
    </xf>
    <xf numFmtId="0" fontId="12" fillId="17" borderId="41" xfId="0" applyFont="1" applyFill="1" applyBorder="1"/>
    <xf numFmtId="0" fontId="12" fillId="17" borderId="48" xfId="0" applyFont="1" applyFill="1" applyBorder="1"/>
    <xf numFmtId="0" fontId="12" fillId="17" borderId="43" xfId="0" applyFont="1" applyFill="1" applyBorder="1"/>
    <xf numFmtId="0" fontId="12" fillId="17" borderId="50" xfId="0" applyFont="1" applyFill="1" applyBorder="1"/>
    <xf numFmtId="43" fontId="12" fillId="0" borderId="0" xfId="1" applyFont="1" applyFill="1" applyBorder="1"/>
    <xf numFmtId="43" fontId="28" fillId="5" borderId="83" xfId="1" applyFont="1" applyFill="1" applyBorder="1"/>
    <xf numFmtId="0" fontId="0" fillId="4" borderId="0" xfId="0" applyFill="1" applyAlignment="1">
      <alignment horizontal="center"/>
    </xf>
    <xf numFmtId="0" fontId="11" fillId="0" borderId="49" xfId="0" applyFont="1" applyFill="1" applyBorder="1"/>
    <xf numFmtId="165" fontId="11" fillId="13" borderId="50" xfId="1" applyNumberFormat="1" applyFont="1" applyFill="1" applyBorder="1"/>
    <xf numFmtId="165" fontId="11" fillId="13" borderId="58" xfId="1" applyNumberFormat="1" applyFont="1" applyFill="1" applyBorder="1"/>
    <xf numFmtId="165" fontId="11" fillId="13" borderId="48" xfId="1" applyNumberFormat="1" applyFont="1" applyFill="1" applyBorder="1"/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/>
    </xf>
    <xf numFmtId="0" fontId="12" fillId="0" borderId="53" xfId="0" applyFont="1" applyBorder="1"/>
    <xf numFmtId="0" fontId="0" fillId="0" borderId="40" xfId="0" applyBorder="1"/>
    <xf numFmtId="0" fontId="12" fillId="0" borderId="44" xfId="0" applyFont="1" applyBorder="1"/>
    <xf numFmtId="0" fontId="0" fillId="0" borderId="42" xfId="0" applyBorder="1"/>
    <xf numFmtId="0" fontId="12" fillId="0" borderId="54" xfId="0" applyFont="1" applyBorder="1"/>
    <xf numFmtId="0" fontId="0" fillId="0" borderId="45" xfId="0" applyBorder="1"/>
    <xf numFmtId="0" fontId="12" fillId="4" borderId="0" xfId="0" applyFont="1" applyFill="1"/>
    <xf numFmtId="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right" readingOrder="2"/>
    </xf>
    <xf numFmtId="0" fontId="3" fillId="4" borderId="0" xfId="0" applyFont="1" applyFill="1" applyAlignment="1">
      <alignment horizontal="center"/>
    </xf>
    <xf numFmtId="0" fontId="12" fillId="0" borderId="0" xfId="0" applyFont="1"/>
    <xf numFmtId="165" fontId="3" fillId="0" borderId="0" xfId="1" applyNumberFormat="1" applyFont="1" applyAlignment="1">
      <alignment horizontal="center"/>
    </xf>
    <xf numFmtId="0" fontId="3" fillId="0" borderId="0" xfId="0" applyFont="1" applyAlignment="1">
      <alignment horizontal="right" readingOrder="2"/>
    </xf>
    <xf numFmtId="0" fontId="3" fillId="0" borderId="0" xfId="0" applyFont="1" applyAlignment="1">
      <alignment horizontal="center"/>
    </xf>
    <xf numFmtId="0" fontId="30" fillId="0" borderId="7" xfId="0" applyFont="1" applyBorder="1"/>
    <xf numFmtId="0" fontId="25" fillId="0" borderId="0" xfId="7" applyAlignment="1">
      <alignment horizontal="right" readingOrder="2"/>
    </xf>
    <xf numFmtId="0" fontId="31" fillId="0" borderId="0" xfId="0" applyFont="1"/>
    <xf numFmtId="1" fontId="25" fillId="0" borderId="0" xfId="7" applyNumberFormat="1" applyAlignment="1">
      <alignment horizontal="center"/>
    </xf>
    <xf numFmtId="0" fontId="12" fillId="5" borderId="1" xfId="0" applyFont="1" applyFill="1" applyBorder="1" applyAlignment="1">
      <alignment vertical="top" wrapText="1"/>
    </xf>
  </cellXfs>
  <cellStyles count="8">
    <cellStyle name="Comma" xfId="1" builtinId="3"/>
    <cellStyle name="Comma 2" xfId="3" xr:uid="{00000000-0005-0000-0000-000001000000}"/>
    <cellStyle name="Comma 3" xfId="4" xr:uid="{00000000-0005-0000-0000-000002000000}"/>
    <cellStyle name="Hyperlink" xfId="7" builtinId="8"/>
    <cellStyle name="Normal" xfId="0" builtinId="0"/>
    <cellStyle name="Normal 2" xfId="5" xr:uid="{00000000-0005-0000-0000-000005000000}"/>
    <cellStyle name="Normal 3" xfId="6" xr:uid="{00000000-0005-0000-0000-000006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debbiekatzav.com/consulti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1790516</xdr:colOff>
      <xdr:row>1</xdr:row>
      <xdr:rowOff>260623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2C1D8C-3848-4839-8613-48371CB5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5076297" y="0"/>
          <a:ext cx="1790516" cy="5701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400050</xdr:colOff>
      <xdr:row>1</xdr:row>
      <xdr:rowOff>95250</xdr:rowOff>
    </xdr:from>
    <xdr:to>
      <xdr:col>12</xdr:col>
      <xdr:colOff>18841</xdr:colOff>
      <xdr:row>8</xdr:row>
      <xdr:rowOff>180787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7898759" y="95250"/>
          <a:ext cx="1676191" cy="1504762"/>
        </a:xfrm>
        <a:prstGeom prst="rect">
          <a:avLst/>
        </a:prstGeom>
      </xdr:spPr>
    </xdr:pic>
    <xdr:clientData/>
  </xdr:twoCellAnchor>
  <xdr:twoCellAnchor>
    <xdr:from>
      <xdr:col>6</xdr:col>
      <xdr:colOff>295275</xdr:colOff>
      <xdr:row>3</xdr:row>
      <xdr:rowOff>152400</xdr:rowOff>
    </xdr:from>
    <xdr:to>
      <xdr:col>9</xdr:col>
      <xdr:colOff>571500</xdr:colOff>
      <xdr:row>6</xdr:row>
      <xdr:rowOff>114300</xdr:rowOff>
    </xdr:to>
    <xdr:cxnSp macro="">
      <xdr:nvCxnSpPr>
        <xdr:cNvPr id="4" name="מחבר חץ ישר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flipH="1">
          <a:off x="11229403500" y="666750"/>
          <a:ext cx="2333625" cy="504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debbie@debbiekatzav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3.v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api.whatsapp.com/send?phone=972542398723" TargetMode="External"/><Relationship Id="rId2" Type="http://schemas.openxmlformats.org/officeDocument/2006/relationships/hyperlink" Target="mailto:debbie@debbiekatzav.com" TargetMode="External"/><Relationship Id="rId1" Type="http://schemas.openxmlformats.org/officeDocument/2006/relationships/hyperlink" Target="https://www.youtube.com/watch?v=BWei_EUIyng&amp;t=67s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8"/>
  <sheetViews>
    <sheetView rightToLeft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25" sqref="D25"/>
    </sheetView>
  </sheetViews>
  <sheetFormatPr defaultRowHeight="14.25" x14ac:dyDescent="0.2"/>
  <cols>
    <col min="1" max="1" width="20" bestFit="1" customWidth="1"/>
    <col min="2" max="2" width="17.375" customWidth="1"/>
    <col min="3" max="15" width="14.75" customWidth="1"/>
  </cols>
  <sheetData>
    <row r="1" spans="1:15" s="5" customFormat="1" ht="15.75" thickBot="1" x14ac:dyDescent="0.3">
      <c r="A1" s="11"/>
      <c r="B1" s="11"/>
      <c r="C1" s="50" t="s">
        <v>33</v>
      </c>
      <c r="D1" s="12">
        <v>41334</v>
      </c>
      <c r="E1" s="12">
        <v>41306</v>
      </c>
      <c r="F1" s="12">
        <v>41275</v>
      </c>
      <c r="G1" s="12">
        <v>41244</v>
      </c>
      <c r="H1" s="12">
        <v>41214</v>
      </c>
      <c r="I1" s="12">
        <v>41183</v>
      </c>
      <c r="J1" s="12">
        <v>41153</v>
      </c>
      <c r="K1" s="12">
        <v>41122</v>
      </c>
      <c r="L1" s="12">
        <v>41091</v>
      </c>
      <c r="M1" s="12">
        <v>41061</v>
      </c>
      <c r="N1" s="12">
        <v>41030</v>
      </c>
      <c r="O1" s="12">
        <v>41000</v>
      </c>
    </row>
    <row r="2" spans="1:15" ht="15" x14ac:dyDescent="0.25">
      <c r="A2" s="13" t="s">
        <v>34</v>
      </c>
      <c r="B2" s="14" t="s">
        <v>35</v>
      </c>
      <c r="C2" s="5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15" x14ac:dyDescent="0.25">
      <c r="A3" s="15"/>
      <c r="B3" s="10" t="s">
        <v>36</v>
      </c>
      <c r="C3" s="52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" x14ac:dyDescent="0.25">
      <c r="A4" s="15"/>
      <c r="B4" s="10" t="s">
        <v>37</v>
      </c>
      <c r="C4" s="52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ht="15" x14ac:dyDescent="0.25">
      <c r="A5" s="15"/>
      <c r="B5" s="10" t="s">
        <v>38</v>
      </c>
      <c r="C5" s="5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15" x14ac:dyDescent="0.25">
      <c r="A6" s="15"/>
      <c r="B6" s="10" t="s">
        <v>39</v>
      </c>
      <c r="C6" s="5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" x14ac:dyDescent="0.25">
      <c r="A7" s="15"/>
      <c r="B7" s="10" t="s">
        <v>40</v>
      </c>
      <c r="C7" s="52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15" x14ac:dyDescent="0.25">
      <c r="A8" s="16"/>
      <c r="B8" s="17" t="s">
        <v>41</v>
      </c>
      <c r="C8" s="53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5" ht="15" x14ac:dyDescent="0.25">
      <c r="A9" s="16"/>
      <c r="B9" s="17" t="s">
        <v>42</v>
      </c>
      <c r="C9" s="53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5" ht="15" x14ac:dyDescent="0.25">
      <c r="A10" s="16"/>
      <c r="B10" s="17" t="s">
        <v>43</v>
      </c>
      <c r="C10" s="53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15" ht="15" x14ac:dyDescent="0.25">
      <c r="A11" s="16"/>
      <c r="B11" s="17" t="s">
        <v>44</v>
      </c>
      <c r="C11" s="5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5" x14ac:dyDescent="0.25">
      <c r="A12" s="16"/>
      <c r="B12" s="17" t="s">
        <v>45</v>
      </c>
      <c r="C12" s="5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ht="15" x14ac:dyDescent="0.25">
      <c r="A13" s="16"/>
      <c r="B13" s="17"/>
      <c r="C13" s="53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5.75" thickBot="1" x14ac:dyDescent="0.3">
      <c r="A14" s="18"/>
      <c r="B14" s="19" t="s">
        <v>46</v>
      </c>
      <c r="C14" s="54">
        <f>AVERAGE(D14:O14)</f>
        <v>0</v>
      </c>
      <c r="D14" s="20">
        <f>SUM(D2:D13)</f>
        <v>0</v>
      </c>
      <c r="E14" s="20">
        <f>SUM(E2:E13)</f>
        <v>0</v>
      </c>
      <c r="F14" s="21">
        <f>SUM(F2:F13)</f>
        <v>0</v>
      </c>
      <c r="G14" s="21">
        <f>SUM(G2:G13)</f>
        <v>0</v>
      </c>
      <c r="H14" s="21">
        <f>SUM(H2:H13)</f>
        <v>0</v>
      </c>
      <c r="I14" s="21">
        <f t="shared" ref="I14:O14" si="0">SUM(I2:I12)</f>
        <v>0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</row>
    <row r="15" spans="1:15" ht="15" x14ac:dyDescent="0.25">
      <c r="A15" s="13" t="s">
        <v>47</v>
      </c>
      <c r="B15" s="14" t="s">
        <v>48</v>
      </c>
      <c r="C15" s="51"/>
      <c r="D15" s="22"/>
      <c r="E15" s="22"/>
      <c r="F15" s="22"/>
      <c r="G15" s="14"/>
      <c r="H15" s="14"/>
      <c r="I15" s="14"/>
      <c r="J15" s="14"/>
      <c r="K15" s="14"/>
      <c r="L15" s="14"/>
      <c r="M15" s="14"/>
      <c r="N15" s="14"/>
      <c r="O15" s="14"/>
    </row>
    <row r="16" spans="1:15" ht="15" x14ac:dyDescent="0.25">
      <c r="A16" s="15"/>
      <c r="B16" s="10" t="s">
        <v>49</v>
      </c>
      <c r="C16" s="52"/>
      <c r="D16" s="22"/>
      <c r="E16" s="47"/>
      <c r="F16" s="47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2">
      <c r="A17" s="23"/>
      <c r="B17" s="10" t="s">
        <v>50</v>
      </c>
      <c r="C17" s="52"/>
      <c r="D17" s="10"/>
      <c r="E17" s="49"/>
      <c r="F17" s="49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2">
      <c r="A18" s="23"/>
      <c r="B18" s="10" t="s">
        <v>51</v>
      </c>
      <c r="C18" s="52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2">
      <c r="A19" s="23"/>
      <c r="B19" s="10" t="s">
        <v>52</v>
      </c>
      <c r="C19" s="52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">
      <c r="A20" s="25"/>
      <c r="B20" s="17" t="s">
        <v>53</v>
      </c>
      <c r="C20" s="53"/>
      <c r="D20" s="17"/>
      <c r="E20" s="17"/>
      <c r="F20" s="17"/>
      <c r="G20" s="17"/>
      <c r="H20" s="17"/>
      <c r="I20" s="17"/>
      <c r="J20" s="17"/>
      <c r="K20" s="17"/>
      <c r="L20" s="17"/>
      <c r="M20" s="10"/>
      <c r="N20" s="17"/>
      <c r="O20" s="17"/>
    </row>
    <row r="21" spans="1:15" x14ac:dyDescent="0.2">
      <c r="A21" s="25"/>
      <c r="B21" s="17" t="s">
        <v>54</v>
      </c>
      <c r="C21" s="53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x14ac:dyDescent="0.2">
      <c r="A22" s="25"/>
      <c r="B22" s="17" t="s">
        <v>55</v>
      </c>
      <c r="C22" s="5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x14ac:dyDescent="0.2">
      <c r="A23" s="25"/>
      <c r="B23" s="17"/>
      <c r="C23" s="53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ht="15.75" thickBot="1" x14ac:dyDescent="0.3">
      <c r="A24" s="26"/>
      <c r="B24" s="19" t="s">
        <v>56</v>
      </c>
      <c r="C24" s="54">
        <f>AVERAGE(D24:O24)</f>
        <v>0</v>
      </c>
      <c r="D24" s="20">
        <f>SUM(D15:D22)</f>
        <v>0</v>
      </c>
      <c r="E24" s="20">
        <f>SUM(E15:E22)</f>
        <v>0</v>
      </c>
      <c r="F24" s="21">
        <f>SUM(F15:F22)</f>
        <v>0</v>
      </c>
      <c r="G24" s="21">
        <f>SUM(G15:G22)</f>
        <v>0</v>
      </c>
      <c r="H24" s="21">
        <f>SUM(H15:H22)</f>
        <v>0</v>
      </c>
      <c r="I24" s="21">
        <f t="shared" ref="I24:O24" si="1">SUM(I15:I21)</f>
        <v>0</v>
      </c>
      <c r="J24" s="21">
        <f t="shared" si="1"/>
        <v>0</v>
      </c>
      <c r="K24" s="21">
        <f t="shared" si="1"/>
        <v>0</v>
      </c>
      <c r="L24" s="21">
        <f t="shared" si="1"/>
        <v>0</v>
      </c>
      <c r="M24" s="21">
        <f t="shared" si="1"/>
        <v>0</v>
      </c>
      <c r="N24" s="21">
        <f t="shared" si="1"/>
        <v>0</v>
      </c>
      <c r="O24" s="21">
        <f t="shared" si="1"/>
        <v>0</v>
      </c>
    </row>
    <row r="25" spans="1:15" ht="15.75" thickBot="1" x14ac:dyDescent="0.3">
      <c r="A25" s="27" t="s">
        <v>57</v>
      </c>
      <c r="B25" s="28"/>
      <c r="C25" s="54">
        <f>AVERAGE(H25:O25)</f>
        <v>0</v>
      </c>
      <c r="D25" s="29">
        <f t="shared" ref="D25:O25" si="2">D14+D24</f>
        <v>0</v>
      </c>
      <c r="E25" s="29">
        <f t="shared" si="2"/>
        <v>0</v>
      </c>
      <c r="F25" s="30">
        <f t="shared" si="2"/>
        <v>0</v>
      </c>
      <c r="G25" s="30">
        <f t="shared" si="2"/>
        <v>0</v>
      </c>
      <c r="H25" s="30">
        <f t="shared" si="2"/>
        <v>0</v>
      </c>
      <c r="I25" s="30">
        <f t="shared" si="2"/>
        <v>0</v>
      </c>
      <c r="J25" s="30">
        <f t="shared" si="2"/>
        <v>0</v>
      </c>
      <c r="K25" s="30">
        <f t="shared" si="2"/>
        <v>0</v>
      </c>
      <c r="L25" s="30">
        <f t="shared" si="2"/>
        <v>0</v>
      </c>
      <c r="M25" s="30">
        <f t="shared" si="2"/>
        <v>0</v>
      </c>
      <c r="N25" s="30">
        <f t="shared" si="2"/>
        <v>0</v>
      </c>
      <c r="O25" s="30">
        <f t="shared" si="2"/>
        <v>0</v>
      </c>
    </row>
    <row r="26" spans="1:15" ht="15" x14ac:dyDescent="0.25">
      <c r="A26" s="13" t="s">
        <v>58</v>
      </c>
      <c r="B26" s="14" t="s">
        <v>59</v>
      </c>
      <c r="C26" s="51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x14ac:dyDescent="0.2">
      <c r="A27" s="23"/>
      <c r="B27" s="10" t="s">
        <v>60</v>
      </c>
      <c r="C27" s="5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2">
      <c r="A28" s="23"/>
      <c r="B28" s="10" t="s">
        <v>61</v>
      </c>
      <c r="C28" s="5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2">
      <c r="A29" s="23"/>
      <c r="B29" s="10" t="s">
        <v>169</v>
      </c>
      <c r="C29" s="5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5.75" thickBot="1" x14ac:dyDescent="0.3">
      <c r="B30" s="18" t="s">
        <v>84</v>
      </c>
      <c r="C30" s="54">
        <f>AVERAGE(D30:O30)</f>
        <v>0</v>
      </c>
      <c r="D30" s="20">
        <f t="shared" ref="D30:M30" si="3">SUM(D26:D29)</f>
        <v>0</v>
      </c>
      <c r="E30" s="20">
        <f t="shared" si="3"/>
        <v>0</v>
      </c>
      <c r="F30" s="21">
        <f t="shared" si="3"/>
        <v>0</v>
      </c>
      <c r="G30" s="21">
        <f t="shared" si="3"/>
        <v>0</v>
      </c>
      <c r="H30" s="21">
        <f t="shared" si="3"/>
        <v>0</v>
      </c>
      <c r="I30" s="21">
        <f t="shared" si="3"/>
        <v>0</v>
      </c>
      <c r="J30" s="21">
        <f t="shared" si="3"/>
        <v>0</v>
      </c>
      <c r="K30" s="21">
        <f t="shared" si="3"/>
        <v>0</v>
      </c>
      <c r="L30" s="21">
        <f t="shared" si="3"/>
        <v>0</v>
      </c>
      <c r="M30" s="21">
        <f t="shared" si="3"/>
        <v>0</v>
      </c>
      <c r="N30" s="21">
        <f>SUM(N26:N28)</f>
        <v>0</v>
      </c>
      <c r="O30" s="21">
        <f>SUM(O26:O28)</f>
        <v>0</v>
      </c>
    </row>
    <row r="31" spans="1:15" ht="15.75" thickBot="1" x14ac:dyDescent="0.3">
      <c r="A31" s="31" t="s">
        <v>62</v>
      </c>
      <c r="B31" s="32"/>
      <c r="C31" s="55">
        <f>AVERAGE(H31:O31)</f>
        <v>0</v>
      </c>
      <c r="D31" s="33">
        <f t="shared" ref="D31:O31" si="4">D14-D30</f>
        <v>0</v>
      </c>
      <c r="E31" s="33">
        <f t="shared" si="4"/>
        <v>0</v>
      </c>
      <c r="F31" s="34">
        <f t="shared" si="4"/>
        <v>0</v>
      </c>
      <c r="G31" s="35">
        <f t="shared" si="4"/>
        <v>0</v>
      </c>
      <c r="H31" s="36">
        <f t="shared" si="4"/>
        <v>0</v>
      </c>
      <c r="I31" s="36">
        <f t="shared" si="4"/>
        <v>0</v>
      </c>
      <c r="J31" s="36">
        <f t="shared" si="4"/>
        <v>0</v>
      </c>
      <c r="K31" s="36">
        <f t="shared" si="4"/>
        <v>0</v>
      </c>
      <c r="L31" s="36">
        <f t="shared" si="4"/>
        <v>0</v>
      </c>
      <c r="M31" s="36">
        <f t="shared" si="4"/>
        <v>0</v>
      </c>
      <c r="N31" s="36">
        <f t="shared" si="4"/>
        <v>0</v>
      </c>
      <c r="O31" s="36">
        <f t="shared" si="4"/>
        <v>0</v>
      </c>
    </row>
    <row r="32" spans="1:15" ht="15" x14ac:dyDescent="0.25">
      <c r="A32" s="13" t="s">
        <v>63</v>
      </c>
      <c r="B32" s="14" t="s">
        <v>81</v>
      </c>
      <c r="C32" s="56"/>
      <c r="D32" s="37"/>
      <c r="E32" s="38"/>
      <c r="F32" s="38"/>
      <c r="G32" s="14"/>
      <c r="H32" s="14"/>
      <c r="I32" s="14"/>
      <c r="J32" s="14"/>
      <c r="K32" s="14"/>
      <c r="L32" s="14"/>
      <c r="M32" s="14"/>
      <c r="N32" s="48"/>
      <c r="O32" s="14"/>
    </row>
    <row r="33" spans="1:15" x14ac:dyDescent="0.2">
      <c r="A33" s="23"/>
      <c r="B33" s="10" t="s">
        <v>82</v>
      </c>
      <c r="C33" s="57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2">
      <c r="A34" s="23"/>
      <c r="B34" s="10" t="s">
        <v>83</v>
      </c>
      <c r="C34" s="5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2">
      <c r="A35" s="23"/>
      <c r="B35" s="10" t="s">
        <v>64</v>
      </c>
      <c r="C35" s="5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2">
      <c r="A36" s="23"/>
      <c r="B36" s="10" t="s">
        <v>65</v>
      </c>
      <c r="C36" s="5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2">
      <c r="A37" s="23"/>
      <c r="B37" s="10" t="s">
        <v>72</v>
      </c>
      <c r="C37" s="5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 thickBot="1" x14ac:dyDescent="0.3">
      <c r="A38" s="26"/>
      <c r="B38" s="19" t="s">
        <v>86</v>
      </c>
      <c r="C38" s="54">
        <f>AVERAGE(D38:O38)</f>
        <v>0</v>
      </c>
      <c r="D38" s="20">
        <f t="shared" ref="D38:O38" si="5">SUM(D32:D37)</f>
        <v>0</v>
      </c>
      <c r="E38" s="20">
        <f t="shared" si="5"/>
        <v>0</v>
      </c>
      <c r="F38" s="20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0</v>
      </c>
      <c r="M38" s="21">
        <f t="shared" si="5"/>
        <v>0</v>
      </c>
      <c r="N38" s="21">
        <f t="shared" si="5"/>
        <v>0</v>
      </c>
      <c r="O38" s="21">
        <f t="shared" si="5"/>
        <v>0</v>
      </c>
    </row>
    <row r="39" spans="1:15" ht="15.75" thickBot="1" x14ac:dyDescent="0.3">
      <c r="A39" s="39" t="s">
        <v>85</v>
      </c>
      <c r="B39" s="39"/>
      <c r="C39" s="54">
        <f>AVERAGE(D39:O39)</f>
        <v>0</v>
      </c>
      <c r="D39" s="40">
        <f t="shared" ref="D39:O39" si="6">D31-D38</f>
        <v>0</v>
      </c>
      <c r="E39" s="40">
        <f t="shared" si="6"/>
        <v>0</v>
      </c>
      <c r="F39" s="40">
        <f t="shared" si="6"/>
        <v>0</v>
      </c>
      <c r="G39" s="40">
        <f t="shared" si="6"/>
        <v>0</v>
      </c>
      <c r="H39" s="40">
        <f t="shared" si="6"/>
        <v>0</v>
      </c>
      <c r="I39" s="40">
        <f t="shared" si="6"/>
        <v>0</v>
      </c>
      <c r="J39" s="40">
        <f t="shared" si="6"/>
        <v>0</v>
      </c>
      <c r="K39" s="40">
        <f t="shared" si="6"/>
        <v>0</v>
      </c>
      <c r="L39" s="40">
        <f t="shared" si="6"/>
        <v>0</v>
      </c>
      <c r="M39" s="40">
        <f t="shared" si="6"/>
        <v>0</v>
      </c>
      <c r="N39" s="40">
        <f t="shared" si="6"/>
        <v>0</v>
      </c>
      <c r="O39" s="40">
        <f t="shared" si="6"/>
        <v>0</v>
      </c>
    </row>
    <row r="40" spans="1:15" x14ac:dyDescent="0.2">
      <c r="H40" s="41"/>
    </row>
    <row r="41" spans="1:15" x14ac:dyDescent="0.2">
      <c r="H41" s="41"/>
    </row>
    <row r="42" spans="1:15" s="42" customFormat="1" x14ac:dyDescent="0.2">
      <c r="A42" s="42" t="s">
        <v>66</v>
      </c>
      <c r="C42" s="43" t="e">
        <f>(C30+C36+C37)/C14</f>
        <v>#DIV/0!</v>
      </c>
      <c r="D42" s="43"/>
      <c r="E42" s="43" t="e">
        <f t="shared" ref="E42:J42" si="7">(E30+E36+E37)/E14</f>
        <v>#DIV/0!</v>
      </c>
      <c r="F42" s="43" t="e">
        <f t="shared" si="7"/>
        <v>#DIV/0!</v>
      </c>
      <c r="G42" s="43" t="e">
        <f t="shared" si="7"/>
        <v>#DIV/0!</v>
      </c>
      <c r="H42" s="43" t="e">
        <f t="shared" si="7"/>
        <v>#DIV/0!</v>
      </c>
      <c r="I42" s="43" t="e">
        <f t="shared" si="7"/>
        <v>#DIV/0!</v>
      </c>
      <c r="J42" s="43" t="e">
        <f t="shared" si="7"/>
        <v>#DIV/0!</v>
      </c>
    </row>
    <row r="43" spans="1:15" ht="15" x14ac:dyDescent="0.25">
      <c r="A43" s="5" t="s">
        <v>67</v>
      </c>
    </row>
    <row r="44" spans="1:15" x14ac:dyDescent="0.2">
      <c r="A44" s="58" t="s">
        <v>68</v>
      </c>
      <c r="B44" t="s">
        <v>69</v>
      </c>
      <c r="C44" s="44">
        <v>0.13500000000000001</v>
      </c>
    </row>
    <row r="45" spans="1:15" x14ac:dyDescent="0.2">
      <c r="A45" s="58" t="s">
        <v>70</v>
      </c>
      <c r="B45" t="s">
        <v>71</v>
      </c>
      <c r="C45" s="44">
        <v>2.3300000000000001E-2</v>
      </c>
    </row>
    <row r="46" spans="1:15" x14ac:dyDescent="0.2">
      <c r="A46" s="58" t="s">
        <v>70</v>
      </c>
      <c r="B46" t="s">
        <v>72</v>
      </c>
      <c r="C46" s="45">
        <v>0.05</v>
      </c>
    </row>
    <row r="47" spans="1:15" x14ac:dyDescent="0.2">
      <c r="C47" s="45">
        <v>0.05</v>
      </c>
      <c r="M47">
        <v>146</v>
      </c>
    </row>
    <row r="48" spans="1:15" x14ac:dyDescent="0.2">
      <c r="A48" t="s">
        <v>73</v>
      </c>
      <c r="C48" s="46"/>
    </row>
  </sheetData>
  <pageMargins left="0.70866141732283472" right="0.70866141732283472" top="0.74803149606299213" bottom="0.74803149606299213" header="0.31496062992125984" footer="0.31496062992125984"/>
  <pageSetup scale="49" orientation="landscape" r:id="rId1"/>
  <headerFooter>
    <oddHeader>&amp;C&amp;"-,מודגש"&amp;14שלב 1: חישוב הכנסות אמיתיות - ניתוח תלוש משכורת</oddHeader>
    <oddFooter>&amp;L&amp;G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C123"/>
  <sheetViews>
    <sheetView rightToLeft="1" tabSelected="1" zoomScale="80" zoomScaleNormal="80" zoomScaleSheetLayoutView="100" workbookViewId="0">
      <pane xSplit="5" ySplit="4" topLeftCell="F5" activePane="bottomRight" state="frozen"/>
      <selection activeCell="EH85" sqref="EH85"/>
      <selection pane="topRight" activeCell="EH85" sqref="EH85"/>
      <selection pane="bottomLeft" activeCell="EH85" sqref="EH85"/>
      <selection pane="bottomRight" activeCell="L64" sqref="L64"/>
    </sheetView>
  </sheetViews>
  <sheetFormatPr defaultRowHeight="15.75" x14ac:dyDescent="0.25"/>
  <cols>
    <col min="1" max="1" width="16.25" style="5" customWidth="1"/>
    <col min="2" max="2" width="2.625" style="59" bestFit="1" customWidth="1"/>
    <col min="3" max="3" width="2.5" style="59" bestFit="1" customWidth="1"/>
    <col min="4" max="4" width="2.5" style="59" customWidth="1"/>
    <col min="5" max="5" width="27.5" customWidth="1"/>
    <col min="6" max="6" width="12.625" customWidth="1"/>
    <col min="7" max="8" width="9.875" customWidth="1"/>
    <col min="9" max="9" width="9.875" style="317" customWidth="1"/>
    <col min="10" max="10" width="11.125" style="317" customWidth="1"/>
    <col min="11" max="11" width="11.125" customWidth="1"/>
    <col min="12" max="12" width="30.375" style="332" customWidth="1"/>
    <col min="13" max="14" width="21.75" hidden="1" customWidth="1"/>
    <col min="15" max="15" width="9.875" customWidth="1"/>
    <col min="16" max="16" width="12.75" style="317" customWidth="1"/>
    <col min="17" max="17" width="18.875" customWidth="1"/>
    <col min="18" max="19" width="12.125" bestFit="1" customWidth="1"/>
    <col min="20" max="20" width="9.875" hidden="1" customWidth="1"/>
    <col min="21" max="21" width="9.875" style="6" hidden="1" customWidth="1"/>
    <col min="22" max="22" width="11.5" style="6" hidden="1" customWidth="1"/>
    <col min="23" max="23" width="11" style="6" hidden="1" customWidth="1"/>
    <col min="24" max="24" width="10.5" style="6" hidden="1" customWidth="1"/>
    <col min="25" max="25" width="13.625" customWidth="1"/>
    <col min="26" max="26" width="9.875" bestFit="1" customWidth="1"/>
    <col min="27" max="27" width="11" style="5" bestFit="1" customWidth="1"/>
    <col min="28" max="28" width="14.5" bestFit="1" customWidth="1"/>
    <col min="29" max="29" width="14.5" style="6" customWidth="1"/>
    <col min="30" max="30" width="9.875" bestFit="1" customWidth="1"/>
    <col min="31" max="31" width="12.875" bestFit="1" customWidth="1"/>
    <col min="32" max="32" width="11" style="5" bestFit="1" customWidth="1"/>
    <col min="33" max="33" width="11.375" bestFit="1" customWidth="1"/>
    <col min="34" max="34" width="14.5" style="6" customWidth="1"/>
    <col min="35" max="35" width="9.875" bestFit="1" customWidth="1"/>
    <col min="36" max="36" width="12.875" bestFit="1" customWidth="1"/>
    <col min="37" max="37" width="11" style="5" bestFit="1" customWidth="1"/>
    <col min="38" max="38" width="11.375" bestFit="1" customWidth="1"/>
    <col min="39" max="39" width="14.5" style="6" customWidth="1"/>
    <col min="40" max="40" width="9.875" bestFit="1" customWidth="1"/>
    <col min="41" max="41" width="12.875" bestFit="1" customWidth="1"/>
    <col min="42" max="42" width="11" style="5" bestFit="1" customWidth="1"/>
    <col min="43" max="43" width="10.5" bestFit="1" customWidth="1"/>
    <col min="44" max="44" width="14.5" style="6" customWidth="1"/>
    <col min="45" max="45" width="9.875" bestFit="1" customWidth="1"/>
    <col min="46" max="46" width="12.875" bestFit="1" customWidth="1"/>
    <col min="47" max="47" width="11" style="5" bestFit="1" customWidth="1"/>
    <col min="48" max="48" width="10.5" bestFit="1" customWidth="1"/>
    <col min="49" max="49" width="14.5" style="6" customWidth="1"/>
    <col min="50" max="50" width="9.875" bestFit="1" customWidth="1"/>
    <col min="51" max="51" width="12.875" bestFit="1" customWidth="1"/>
    <col min="52" max="52" width="11" style="5" bestFit="1" customWidth="1"/>
    <col min="53" max="53" width="10.5" bestFit="1" customWidth="1"/>
    <col min="54" max="54" width="14.5" style="6" customWidth="1"/>
    <col min="55" max="55" width="9.875" bestFit="1" customWidth="1"/>
    <col min="56" max="56" width="12.875" bestFit="1" customWidth="1"/>
    <col min="57" max="57" width="11" style="5" bestFit="1" customWidth="1"/>
    <col min="58" max="58" width="10.5" bestFit="1" customWidth="1"/>
    <col min="59" max="59" width="14.5" style="6" customWidth="1"/>
    <col min="60" max="60" width="9.875" bestFit="1" customWidth="1"/>
    <col min="61" max="61" width="12.875" bestFit="1" customWidth="1"/>
    <col min="62" max="62" width="11" style="5" bestFit="1" customWidth="1"/>
    <col min="63" max="63" width="10.5" bestFit="1" customWidth="1"/>
    <col min="64" max="64" width="14.5" style="6" customWidth="1"/>
    <col min="65" max="65" width="9.875" bestFit="1" customWidth="1"/>
    <col min="66" max="66" width="12.875" bestFit="1" customWidth="1"/>
    <col min="67" max="67" width="11" style="5" bestFit="1" customWidth="1"/>
    <col min="68" max="68" width="10.5" bestFit="1" customWidth="1"/>
    <col min="69" max="69" width="14.5" style="6" customWidth="1"/>
    <col min="70" max="70" width="9.875" bestFit="1" customWidth="1"/>
    <col min="71" max="71" width="12.875" bestFit="1" customWidth="1"/>
    <col min="72" max="72" width="11" style="5" bestFit="1" customWidth="1"/>
    <col min="73" max="73" width="10.5" bestFit="1" customWidth="1"/>
    <col min="74" max="74" width="14.5" style="6" customWidth="1"/>
    <col min="75" max="75" width="9.875" bestFit="1" customWidth="1"/>
    <col min="76" max="76" width="12.875" bestFit="1" customWidth="1"/>
    <col min="77" max="77" width="11" style="5" bestFit="1" customWidth="1"/>
    <col min="78" max="78" width="10.5" bestFit="1" customWidth="1"/>
    <col min="79" max="79" width="14.5" style="6" customWidth="1"/>
    <col min="80" max="81" width="11" bestFit="1" customWidth="1"/>
  </cols>
  <sheetData>
    <row r="1" spans="1:81" ht="24" thickBot="1" x14ac:dyDescent="0.4">
      <c r="A1" s="458" t="s">
        <v>210</v>
      </c>
      <c r="B1" s="132"/>
      <c r="C1" s="132"/>
      <c r="D1" s="459" t="s">
        <v>209</v>
      </c>
      <c r="E1" s="400" t="s">
        <v>200</v>
      </c>
      <c r="G1" t="s">
        <v>256</v>
      </c>
      <c r="P1" s="620" t="s">
        <v>262</v>
      </c>
      <c r="U1" s="283" t="s">
        <v>180</v>
      </c>
      <c r="V1" s="231"/>
      <c r="W1" s="7"/>
      <c r="Y1" s="270" t="s">
        <v>191</v>
      </c>
      <c r="Z1" s="260"/>
      <c r="AA1" s="260"/>
      <c r="AB1" s="46"/>
      <c r="AC1" s="596"/>
      <c r="AH1" s="465"/>
      <c r="AM1" s="465"/>
      <c r="AR1" s="465"/>
      <c r="AW1" s="465"/>
      <c r="BB1" s="465"/>
      <c r="BG1" s="465"/>
      <c r="BL1" s="465"/>
      <c r="BQ1" s="465"/>
      <c r="BV1" s="465"/>
      <c r="CA1" s="465"/>
    </row>
    <row r="2" spans="1:81" ht="21" thickBot="1" x14ac:dyDescent="0.35">
      <c r="A2" s="455" t="s">
        <v>87</v>
      </c>
      <c r="B2" s="456"/>
      <c r="C2" s="457" t="s">
        <v>88</v>
      </c>
      <c r="D2" s="454"/>
      <c r="E2" s="62"/>
      <c r="F2" s="63" t="s">
        <v>222</v>
      </c>
      <c r="G2" s="64"/>
      <c r="H2" s="64"/>
      <c r="I2" s="318"/>
      <c r="J2" s="326"/>
      <c r="K2" s="262"/>
      <c r="L2" s="333"/>
      <c r="M2" s="479" t="s">
        <v>170</v>
      </c>
      <c r="N2" s="480"/>
      <c r="O2" s="481" t="s">
        <v>89</v>
      </c>
      <c r="P2" s="482"/>
      <c r="Q2" s="483"/>
      <c r="R2" s="487" t="s">
        <v>168</v>
      </c>
      <c r="S2" s="488"/>
      <c r="T2" s="65"/>
      <c r="U2" s="492" t="s">
        <v>191</v>
      </c>
      <c r="V2" s="493"/>
      <c r="W2" s="237"/>
      <c r="X2" s="236"/>
      <c r="Y2" s="496">
        <v>43922</v>
      </c>
      <c r="Z2" s="497"/>
      <c r="AA2" s="497"/>
      <c r="AB2" s="497"/>
      <c r="AC2" s="498"/>
      <c r="AD2" s="501">
        <v>43952</v>
      </c>
      <c r="AE2" s="501"/>
      <c r="AF2" s="501"/>
      <c r="AG2" s="501"/>
      <c r="AH2" s="502"/>
      <c r="AI2" s="496">
        <v>43983</v>
      </c>
      <c r="AJ2" s="497"/>
      <c r="AK2" s="497"/>
      <c r="AL2" s="497"/>
      <c r="AM2" s="498"/>
      <c r="AN2" s="501">
        <v>43952</v>
      </c>
      <c r="AO2" s="501"/>
      <c r="AP2" s="501"/>
      <c r="AQ2" s="501"/>
      <c r="AR2" s="502"/>
      <c r="AS2" s="496">
        <v>43983</v>
      </c>
      <c r="AT2" s="497"/>
      <c r="AU2" s="497"/>
      <c r="AV2" s="497"/>
      <c r="AW2" s="498"/>
      <c r="AX2" s="501">
        <v>44013</v>
      </c>
      <c r="AY2" s="501"/>
      <c r="AZ2" s="501"/>
      <c r="BA2" s="501"/>
      <c r="BB2" s="502"/>
      <c r="BC2" s="496">
        <v>44044</v>
      </c>
      <c r="BD2" s="497"/>
      <c r="BE2" s="497"/>
      <c r="BF2" s="497"/>
      <c r="BG2" s="498"/>
      <c r="BH2" s="501">
        <v>44075</v>
      </c>
      <c r="BI2" s="501"/>
      <c r="BJ2" s="501"/>
      <c r="BK2" s="501"/>
      <c r="BL2" s="502"/>
      <c r="BM2" s="496">
        <v>44105</v>
      </c>
      <c r="BN2" s="497"/>
      <c r="BO2" s="497"/>
      <c r="BP2" s="497"/>
      <c r="BQ2" s="498"/>
      <c r="BR2" s="501">
        <v>44136</v>
      </c>
      <c r="BS2" s="501"/>
      <c r="BT2" s="501"/>
      <c r="BU2" s="501"/>
      <c r="BV2" s="502"/>
      <c r="BW2" s="496">
        <v>44166</v>
      </c>
      <c r="BX2" s="497"/>
      <c r="BY2" s="497"/>
      <c r="BZ2" s="497"/>
      <c r="CA2" s="498"/>
      <c r="CB2" s="272"/>
      <c r="CC2" s="272"/>
    </row>
    <row r="3" spans="1:81" ht="16.5" thickBot="1" x14ac:dyDescent="0.3">
      <c r="A3" s="60" t="s">
        <v>90</v>
      </c>
      <c r="B3" s="61" t="s">
        <v>91</v>
      </c>
      <c r="C3" s="66"/>
      <c r="D3" s="66"/>
      <c r="F3" s="3"/>
      <c r="G3" s="67"/>
      <c r="H3" s="67"/>
      <c r="I3" s="319"/>
      <c r="J3" s="327"/>
      <c r="K3" s="24"/>
      <c r="M3" s="3"/>
      <c r="N3" s="68"/>
      <c r="O3" s="3"/>
      <c r="P3" s="319"/>
      <c r="Q3" s="68"/>
      <c r="R3" s="2"/>
      <c r="S3" s="24"/>
      <c r="T3" s="24"/>
      <c r="U3" s="489" t="s">
        <v>192</v>
      </c>
      <c r="V3" s="490"/>
      <c r="W3" s="490"/>
      <c r="X3" s="491"/>
      <c r="Y3" s="495"/>
      <c r="Z3" s="494"/>
      <c r="AA3" s="495" t="s">
        <v>1</v>
      </c>
      <c r="AB3" s="499"/>
      <c r="AC3" s="500"/>
      <c r="AD3" s="495"/>
      <c r="AE3" s="494"/>
      <c r="AF3" s="495" t="s">
        <v>1</v>
      </c>
      <c r="AG3" s="499"/>
      <c r="AH3" s="500"/>
      <c r="AI3" s="495"/>
      <c r="AJ3" s="494"/>
      <c r="AK3" s="495" t="s">
        <v>1</v>
      </c>
      <c r="AL3" s="503"/>
      <c r="AM3" s="500"/>
      <c r="AN3" s="495"/>
      <c r="AO3" s="494"/>
      <c r="AP3" s="495" t="s">
        <v>1</v>
      </c>
      <c r="AQ3" s="499"/>
      <c r="AR3" s="500"/>
      <c r="AS3" s="495"/>
      <c r="AT3" s="494"/>
      <c r="AU3" s="495" t="s">
        <v>1</v>
      </c>
      <c r="AV3" s="499"/>
      <c r="AW3" s="500"/>
      <c r="AX3" s="495"/>
      <c r="AY3" s="494"/>
      <c r="AZ3" s="495" t="s">
        <v>1</v>
      </c>
      <c r="BA3" s="499"/>
      <c r="BB3" s="500"/>
      <c r="BC3" s="495"/>
      <c r="BD3" s="494"/>
      <c r="BE3" s="495" t="s">
        <v>1</v>
      </c>
      <c r="BF3" s="499"/>
      <c r="BG3" s="500"/>
      <c r="BH3" s="495"/>
      <c r="BI3" s="494"/>
      <c r="BJ3" s="495" t="s">
        <v>1</v>
      </c>
      <c r="BK3" s="499"/>
      <c r="BL3" s="500"/>
      <c r="BM3" s="495"/>
      <c r="BN3" s="494"/>
      <c r="BO3" s="495" t="s">
        <v>1</v>
      </c>
      <c r="BP3" s="499"/>
      <c r="BQ3" s="500"/>
      <c r="BR3" s="495"/>
      <c r="BS3" s="494"/>
      <c r="BT3" s="495" t="s">
        <v>1</v>
      </c>
      <c r="BU3" s="499"/>
      <c r="BV3" s="500"/>
      <c r="BW3" s="495"/>
      <c r="BX3" s="494"/>
      <c r="BY3" s="495" t="s">
        <v>1</v>
      </c>
      <c r="BZ3" s="499"/>
      <c r="CA3" s="500"/>
      <c r="CB3" s="273"/>
      <c r="CC3" s="273"/>
    </row>
    <row r="4" spans="1:81" s="77" customFormat="1" ht="61.5" thickTop="1" thickBot="1" x14ac:dyDescent="0.25">
      <c r="A4" s="69" t="s">
        <v>0</v>
      </c>
      <c r="B4" s="70"/>
      <c r="C4" s="70"/>
      <c r="D4" s="70"/>
      <c r="E4" s="71" t="s">
        <v>92</v>
      </c>
      <c r="F4" s="76">
        <v>43831</v>
      </c>
      <c r="G4" s="76">
        <v>43862</v>
      </c>
      <c r="H4" s="76">
        <v>43891</v>
      </c>
      <c r="I4" s="312" t="s">
        <v>220</v>
      </c>
      <c r="J4" s="312" t="s">
        <v>219</v>
      </c>
      <c r="K4" s="72" t="s">
        <v>184</v>
      </c>
      <c r="L4" s="334" t="s">
        <v>32</v>
      </c>
      <c r="M4" s="74" t="s">
        <v>93</v>
      </c>
      <c r="N4" s="75" t="s">
        <v>32</v>
      </c>
      <c r="O4" s="73" t="s">
        <v>94</v>
      </c>
      <c r="P4" s="356" t="s">
        <v>197</v>
      </c>
      <c r="Q4" s="74" t="s">
        <v>32</v>
      </c>
      <c r="R4" s="170" t="s">
        <v>195</v>
      </c>
      <c r="S4" s="170" t="s">
        <v>171</v>
      </c>
      <c r="T4" s="207" t="s">
        <v>95</v>
      </c>
      <c r="U4" s="214" t="s">
        <v>148</v>
      </c>
      <c r="V4" s="215" t="s">
        <v>178</v>
      </c>
      <c r="W4" s="215" t="s">
        <v>46</v>
      </c>
      <c r="X4" s="216" t="s">
        <v>28</v>
      </c>
      <c r="Y4" s="232" t="s">
        <v>221</v>
      </c>
      <c r="Z4" s="233" t="s">
        <v>179</v>
      </c>
      <c r="AA4" s="234" t="s">
        <v>46</v>
      </c>
      <c r="AB4" s="274" t="s">
        <v>2</v>
      </c>
      <c r="AC4" s="466" t="s">
        <v>213</v>
      </c>
      <c r="AD4" s="232" t="s">
        <v>221</v>
      </c>
      <c r="AE4" s="233" t="s">
        <v>179</v>
      </c>
      <c r="AF4" s="234" t="s">
        <v>46</v>
      </c>
      <c r="AG4" s="279" t="s">
        <v>2</v>
      </c>
      <c r="AH4" s="475" t="s">
        <v>213</v>
      </c>
      <c r="AI4" s="232" t="s">
        <v>221</v>
      </c>
      <c r="AJ4" s="233" t="s">
        <v>179</v>
      </c>
      <c r="AK4" s="474" t="s">
        <v>46</v>
      </c>
      <c r="AL4" s="279" t="s">
        <v>2</v>
      </c>
      <c r="AM4" s="475" t="s">
        <v>213</v>
      </c>
      <c r="AN4" s="232" t="s">
        <v>221</v>
      </c>
      <c r="AO4" s="233" t="s">
        <v>179</v>
      </c>
      <c r="AP4" s="234" t="s">
        <v>46</v>
      </c>
      <c r="AQ4" s="279" t="s">
        <v>2</v>
      </c>
      <c r="AR4" s="475" t="s">
        <v>213</v>
      </c>
      <c r="AS4" s="232" t="s">
        <v>221</v>
      </c>
      <c r="AT4" s="233" t="s">
        <v>179</v>
      </c>
      <c r="AU4" s="234" t="s">
        <v>46</v>
      </c>
      <c r="AV4" s="274" t="s">
        <v>2</v>
      </c>
      <c r="AW4" s="466" t="s">
        <v>213</v>
      </c>
      <c r="AX4" s="232" t="s">
        <v>221</v>
      </c>
      <c r="AY4" s="233" t="s">
        <v>179</v>
      </c>
      <c r="AZ4" s="234" t="s">
        <v>46</v>
      </c>
      <c r="BA4" s="274" t="s">
        <v>2</v>
      </c>
      <c r="BB4" s="466" t="s">
        <v>213</v>
      </c>
      <c r="BC4" s="232" t="s">
        <v>221</v>
      </c>
      <c r="BD4" s="233" t="s">
        <v>179</v>
      </c>
      <c r="BE4" s="234" t="s">
        <v>46</v>
      </c>
      <c r="BF4" s="274" t="s">
        <v>2</v>
      </c>
      <c r="BG4" s="466" t="s">
        <v>213</v>
      </c>
      <c r="BH4" s="232" t="s">
        <v>221</v>
      </c>
      <c r="BI4" s="233" t="s">
        <v>179</v>
      </c>
      <c r="BJ4" s="234" t="s">
        <v>46</v>
      </c>
      <c r="BK4" s="274" t="s">
        <v>2</v>
      </c>
      <c r="BL4" s="466" t="s">
        <v>213</v>
      </c>
      <c r="BM4" s="232" t="s">
        <v>221</v>
      </c>
      <c r="BN4" s="233" t="s">
        <v>179</v>
      </c>
      <c r="BO4" s="234" t="s">
        <v>46</v>
      </c>
      <c r="BP4" s="274" t="s">
        <v>2</v>
      </c>
      <c r="BQ4" s="466" t="s">
        <v>213</v>
      </c>
      <c r="BR4" s="232" t="s">
        <v>221</v>
      </c>
      <c r="BS4" s="233" t="s">
        <v>179</v>
      </c>
      <c r="BT4" s="234" t="s">
        <v>46</v>
      </c>
      <c r="BU4" s="274" t="s">
        <v>2</v>
      </c>
      <c r="BV4" s="466" t="s">
        <v>213</v>
      </c>
      <c r="BW4" s="232" t="s">
        <v>221</v>
      </c>
      <c r="BX4" s="233" t="s">
        <v>179</v>
      </c>
      <c r="BY4" s="234" t="s">
        <v>46</v>
      </c>
      <c r="BZ4" s="274" t="s">
        <v>2</v>
      </c>
      <c r="CA4" s="466" t="s">
        <v>213</v>
      </c>
      <c r="CB4" s="422" t="s">
        <v>193</v>
      </c>
      <c r="CC4" s="170" t="s">
        <v>194</v>
      </c>
    </row>
    <row r="5" spans="1:81" x14ac:dyDescent="0.25">
      <c r="A5" s="78" t="s">
        <v>96</v>
      </c>
      <c r="B5" s="79" t="s">
        <v>91</v>
      </c>
      <c r="C5" s="79"/>
      <c r="D5" s="79"/>
      <c r="E5" s="79" t="s">
        <v>13</v>
      </c>
      <c r="F5" s="576">
        <v>5000</v>
      </c>
      <c r="G5" s="576">
        <v>5000</v>
      </c>
      <c r="H5" s="576">
        <v>5000</v>
      </c>
      <c r="I5" s="320">
        <f t="shared" ref="I5:I72" si="0">AVERAGE(F5:H5)</f>
        <v>5000</v>
      </c>
      <c r="J5" s="320">
        <f>I5</f>
        <v>5000</v>
      </c>
      <c r="K5" s="263" t="s">
        <v>203</v>
      </c>
      <c r="L5" s="335"/>
      <c r="M5" s="80" t="s">
        <v>31</v>
      </c>
      <c r="N5" s="81"/>
      <c r="O5" s="82">
        <v>-0.05</v>
      </c>
      <c r="P5" s="357">
        <f>J5-O5*J5</f>
        <v>5250</v>
      </c>
      <c r="Q5" s="80"/>
      <c r="R5" s="173"/>
      <c r="S5" s="173"/>
      <c r="T5" s="208" t="e">
        <f>AVERAGE(W5+Y5+Z5+#REF!+#REF!+#REF!+#REF!+#REF!+#REF!)</f>
        <v>#REF!</v>
      </c>
      <c r="U5" s="217"/>
      <c r="V5" s="195">
        <v>4200</v>
      </c>
      <c r="W5" s="201">
        <f>V5+U5</f>
        <v>4200</v>
      </c>
      <c r="X5" s="218">
        <f t="shared" ref="X5:X41" si="1">P5-W5</f>
        <v>1050</v>
      </c>
      <c r="Y5" s="507"/>
      <c r="Z5" s="508"/>
      <c r="AA5" s="509">
        <f>SUM(Y5:Z5)</f>
        <v>0</v>
      </c>
      <c r="AB5" s="510">
        <f>$P5-AA5</f>
        <v>5250</v>
      </c>
      <c r="AC5" s="511"/>
      <c r="AD5" s="508"/>
      <c r="AE5" s="508"/>
      <c r="AF5" s="509">
        <f>SUM(AD5:AE5)</f>
        <v>0</v>
      </c>
      <c r="AG5" s="548">
        <f t="shared" ref="AG5:AG40" si="2">$P5-AF5</f>
        <v>5250</v>
      </c>
      <c r="AH5" s="549"/>
      <c r="AI5" s="508"/>
      <c r="AJ5" s="508"/>
      <c r="AK5" s="550">
        <f>SUM(AI5:AJ5)</f>
        <v>0</v>
      </c>
      <c r="AL5" s="548">
        <f t="shared" ref="AL5:AL40" si="3">$P5-AK5</f>
        <v>5250</v>
      </c>
      <c r="AM5" s="549"/>
      <c r="AN5" s="508"/>
      <c r="AO5" s="508"/>
      <c r="AP5" s="509">
        <f>SUM(AN5:AO5)</f>
        <v>0</v>
      </c>
      <c r="AQ5" s="548">
        <f>$P5-AP5</f>
        <v>5250</v>
      </c>
      <c r="AR5" s="549"/>
      <c r="AS5" s="508"/>
      <c r="AT5" s="508"/>
      <c r="AU5" s="509">
        <f>SUM(AS5:AT5)</f>
        <v>0</v>
      </c>
      <c r="AV5" s="510">
        <f>$P5-AU5</f>
        <v>5250</v>
      </c>
      <c r="AW5" s="511"/>
      <c r="AX5" s="508"/>
      <c r="AY5" s="508"/>
      <c r="AZ5" s="509">
        <f>SUM(AX5:AY5)</f>
        <v>0</v>
      </c>
      <c r="BA5" s="510">
        <f>$P5-AZ5</f>
        <v>5250</v>
      </c>
      <c r="BB5" s="511"/>
      <c r="BC5" s="508"/>
      <c r="BD5" s="508"/>
      <c r="BE5" s="509">
        <f>SUM(BC5:BD5)</f>
        <v>0</v>
      </c>
      <c r="BF5" s="510">
        <f>$P5-BE5</f>
        <v>5250</v>
      </c>
      <c r="BG5" s="511"/>
      <c r="BH5" s="508"/>
      <c r="BI5" s="508"/>
      <c r="BJ5" s="509">
        <f>SUM(BH5:BI5)</f>
        <v>0</v>
      </c>
      <c r="BK5" s="510">
        <f>$P5-BJ5</f>
        <v>5250</v>
      </c>
      <c r="BL5" s="511"/>
      <c r="BM5" s="508"/>
      <c r="BN5" s="508"/>
      <c r="BO5" s="509">
        <f>SUM(BM5:BN5)</f>
        <v>0</v>
      </c>
      <c r="BP5" s="510">
        <f>$P5-BO5</f>
        <v>5250</v>
      </c>
      <c r="BQ5" s="511"/>
      <c r="BR5" s="508"/>
      <c r="BS5" s="508"/>
      <c r="BT5" s="509">
        <f>SUM(BR5:BS5)</f>
        <v>0</v>
      </c>
      <c r="BU5" s="510">
        <f>$P5-BT5</f>
        <v>5250</v>
      </c>
      <c r="BV5" s="511"/>
      <c r="BW5" s="508"/>
      <c r="BX5" s="508"/>
      <c r="BY5" s="509">
        <f>SUM(BW5:BX5)</f>
        <v>0</v>
      </c>
      <c r="BZ5" s="510">
        <f>$P5-BY5</f>
        <v>5250</v>
      </c>
      <c r="CA5" s="511"/>
      <c r="CB5" s="423">
        <f>BY5+BT5+BO5+BJ5+BE5+AZ5+AU5+AP5+AK5+AF5+AA5+H5+G5+F5</f>
        <v>15000</v>
      </c>
      <c r="CC5" s="376"/>
    </row>
    <row r="6" spans="1:81" x14ac:dyDescent="0.25">
      <c r="A6" s="83"/>
      <c r="B6" s="84" t="s">
        <v>91</v>
      </c>
      <c r="C6" s="84"/>
      <c r="D6" s="84"/>
      <c r="E6" s="84" t="s">
        <v>173</v>
      </c>
      <c r="F6" s="577">
        <v>350</v>
      </c>
      <c r="G6" s="577">
        <v>350</v>
      </c>
      <c r="H6" s="578">
        <v>350</v>
      </c>
      <c r="I6" s="311">
        <f t="shared" si="0"/>
        <v>350</v>
      </c>
      <c r="J6" s="311">
        <f>I6</f>
        <v>350</v>
      </c>
      <c r="K6" s="85"/>
      <c r="L6" s="336"/>
      <c r="M6" s="86" t="s">
        <v>147</v>
      </c>
      <c r="N6" s="87"/>
      <c r="O6" s="161"/>
      <c r="P6" s="358">
        <f t="shared" ref="P6:P11" si="4">J6-O6*J6</f>
        <v>350</v>
      </c>
      <c r="Q6" s="86"/>
      <c r="R6" s="174"/>
      <c r="S6" s="174"/>
      <c r="T6" s="208" t="e">
        <f>AVERAGE(W6+Y6+Z6+#REF!+#REF!+#REF!+#REF!+#REF!+#REF!)</f>
        <v>#REF!</v>
      </c>
      <c r="U6" s="219"/>
      <c r="V6" s="196"/>
      <c r="W6" s="202">
        <f t="shared" ref="W6:W73" si="5">V6+U6</f>
        <v>0</v>
      </c>
      <c r="X6" s="220">
        <f t="shared" si="1"/>
        <v>350</v>
      </c>
      <c r="Y6" s="512"/>
      <c r="Z6" s="513"/>
      <c r="AA6" s="514">
        <f>SUM(Y6:Z6)</f>
        <v>0</v>
      </c>
      <c r="AB6" s="515">
        <f t="shared" ref="AB6:AB73" si="6">$P6-AA6</f>
        <v>350</v>
      </c>
      <c r="AC6" s="467"/>
      <c r="AD6" s="513"/>
      <c r="AE6" s="513"/>
      <c r="AF6" s="514">
        <f>SUM(AD6:AE6)</f>
        <v>0</v>
      </c>
      <c r="AG6" s="551">
        <f t="shared" si="2"/>
        <v>350</v>
      </c>
      <c r="AH6" s="476"/>
      <c r="AI6" s="513"/>
      <c r="AJ6" s="513"/>
      <c r="AK6" s="552">
        <f>SUM(AI6:AJ6)</f>
        <v>0</v>
      </c>
      <c r="AL6" s="551">
        <f t="shared" si="3"/>
        <v>350</v>
      </c>
      <c r="AM6" s="476"/>
      <c r="AN6" s="513"/>
      <c r="AO6" s="513"/>
      <c r="AP6" s="514">
        <f>SUM(AN6:AO6)</f>
        <v>0</v>
      </c>
      <c r="AQ6" s="551">
        <f t="shared" ref="AQ6:AQ73" si="7">$P6-AP6</f>
        <v>350</v>
      </c>
      <c r="AR6" s="476"/>
      <c r="AS6" s="513"/>
      <c r="AT6" s="513"/>
      <c r="AU6" s="514">
        <f>SUM(AS6:AT6)</f>
        <v>0</v>
      </c>
      <c r="AV6" s="515">
        <f t="shared" ref="AV6:AV73" si="8">$P6-AU6</f>
        <v>350</v>
      </c>
      <c r="AW6" s="467"/>
      <c r="AX6" s="513"/>
      <c r="AY6" s="513"/>
      <c r="AZ6" s="514">
        <f>SUM(AX6:AY6)</f>
        <v>0</v>
      </c>
      <c r="BA6" s="515">
        <f t="shared" ref="BA6:BA73" si="9">$P6-AZ6</f>
        <v>350</v>
      </c>
      <c r="BB6" s="467"/>
      <c r="BC6" s="513"/>
      <c r="BD6" s="513"/>
      <c r="BE6" s="514">
        <f>SUM(BC6:BD6)</f>
        <v>0</v>
      </c>
      <c r="BF6" s="515">
        <f t="shared" ref="BF6:BF73" si="10">$P6-BE6</f>
        <v>350</v>
      </c>
      <c r="BG6" s="467"/>
      <c r="BH6" s="513"/>
      <c r="BI6" s="513"/>
      <c r="BJ6" s="514">
        <f>SUM(BH6:BI6)</f>
        <v>0</v>
      </c>
      <c r="BK6" s="515">
        <f t="shared" ref="BK6:BK73" si="11">$P6-BJ6</f>
        <v>350</v>
      </c>
      <c r="BL6" s="467"/>
      <c r="BM6" s="513"/>
      <c r="BN6" s="513"/>
      <c r="BO6" s="514">
        <f>SUM(BM6:BN6)</f>
        <v>0</v>
      </c>
      <c r="BP6" s="515">
        <f t="shared" ref="BP6:BP73" si="12">$P6-BO6</f>
        <v>350</v>
      </c>
      <c r="BQ6" s="467"/>
      <c r="BR6" s="513"/>
      <c r="BS6" s="513"/>
      <c r="BT6" s="514">
        <f>SUM(BR6:BS6)</f>
        <v>0</v>
      </c>
      <c r="BU6" s="515">
        <f t="shared" ref="BU6:BU73" si="13">$P6-BT6</f>
        <v>350</v>
      </c>
      <c r="BV6" s="467"/>
      <c r="BW6" s="513"/>
      <c r="BX6" s="513"/>
      <c r="BY6" s="514">
        <f>SUM(BW6:BX6)</f>
        <v>0</v>
      </c>
      <c r="BZ6" s="515">
        <f t="shared" ref="BZ6:BZ73" si="14">$P6-BY6</f>
        <v>350</v>
      </c>
      <c r="CA6" s="467"/>
      <c r="CB6" s="424">
        <f t="shared" ref="CB6:CB73" si="15">BY6+BT6+BO6+BJ6+BE6+AZ6+AU6+AP6+AK6+AF6+AA6+H6+G6+F6</f>
        <v>1050</v>
      </c>
      <c r="CC6" s="377"/>
    </row>
    <row r="7" spans="1:81" x14ac:dyDescent="0.25">
      <c r="A7" s="88"/>
      <c r="B7" s="84" t="s">
        <v>91</v>
      </c>
      <c r="C7" s="84"/>
      <c r="D7" s="84"/>
      <c r="E7" s="84" t="s">
        <v>3</v>
      </c>
      <c r="F7" s="578">
        <v>0</v>
      </c>
      <c r="G7" s="578">
        <v>1500</v>
      </c>
      <c r="H7" s="578">
        <v>0</v>
      </c>
      <c r="I7" s="321">
        <f t="shared" si="0"/>
        <v>500</v>
      </c>
      <c r="J7" s="311">
        <f>G7/2</f>
        <v>750</v>
      </c>
      <c r="K7" s="264"/>
      <c r="L7" s="337"/>
      <c r="M7" s="86"/>
      <c r="N7" s="89"/>
      <c r="O7" s="161"/>
      <c r="P7" s="358">
        <f t="shared" si="4"/>
        <v>750</v>
      </c>
      <c r="Q7" s="86"/>
      <c r="R7" s="174"/>
      <c r="S7" s="174"/>
      <c r="T7" s="208" t="e">
        <f>AVERAGE(W7+Y7+Z7+#REF!+#REF!+#REF!+#REF!+#REF!+#REF!)</f>
        <v>#REF!</v>
      </c>
      <c r="U7" s="219"/>
      <c r="V7" s="196"/>
      <c r="W7" s="202">
        <f t="shared" si="5"/>
        <v>0</v>
      </c>
      <c r="X7" s="220">
        <f t="shared" si="1"/>
        <v>750</v>
      </c>
      <c r="Y7" s="512"/>
      <c r="Z7" s="513"/>
      <c r="AA7" s="514">
        <f>SUM(Y7:Z7)</f>
        <v>0</v>
      </c>
      <c r="AB7" s="515">
        <f t="shared" si="6"/>
        <v>750</v>
      </c>
      <c r="AC7" s="467">
        <f>IF(AB7&gt;0,AB7,0)</f>
        <v>750</v>
      </c>
      <c r="AD7" s="513"/>
      <c r="AE7" s="513"/>
      <c r="AF7" s="514">
        <f>SUM(AD7:AE7)</f>
        <v>0</v>
      </c>
      <c r="AG7" s="551">
        <f t="shared" si="2"/>
        <v>750</v>
      </c>
      <c r="AH7" s="476">
        <f>IF(AG7&gt;0,AG7,0)</f>
        <v>750</v>
      </c>
      <c r="AI7" s="513"/>
      <c r="AJ7" s="513"/>
      <c r="AK7" s="552">
        <f>SUM(AI7:AJ7)</f>
        <v>0</v>
      </c>
      <c r="AL7" s="551">
        <f t="shared" si="3"/>
        <v>750</v>
      </c>
      <c r="AM7" s="476">
        <f>IF(AL7&gt;0,AL7,0)</f>
        <v>750</v>
      </c>
      <c r="AN7" s="513"/>
      <c r="AO7" s="513"/>
      <c r="AP7" s="514">
        <f>SUM(AN7:AO7)</f>
        <v>0</v>
      </c>
      <c r="AQ7" s="551">
        <f t="shared" si="7"/>
        <v>750</v>
      </c>
      <c r="AR7" s="476">
        <f>IF(AQ7&gt;0,AQ7,0)</f>
        <v>750</v>
      </c>
      <c r="AS7" s="513"/>
      <c r="AT7" s="513"/>
      <c r="AU7" s="514">
        <f>SUM(AS7:AT7)</f>
        <v>0</v>
      </c>
      <c r="AV7" s="515">
        <f t="shared" si="8"/>
        <v>750</v>
      </c>
      <c r="AW7" s="467">
        <f>IF(AV7&gt;0,AV7,0)</f>
        <v>750</v>
      </c>
      <c r="AX7" s="513"/>
      <c r="AY7" s="513"/>
      <c r="AZ7" s="514">
        <f>SUM(AX7:AY7)</f>
        <v>0</v>
      </c>
      <c r="BA7" s="515">
        <f t="shared" si="9"/>
        <v>750</v>
      </c>
      <c r="BB7" s="467">
        <f>IF(BA7&gt;0,BA7,0)</f>
        <v>750</v>
      </c>
      <c r="BC7" s="513"/>
      <c r="BD7" s="513"/>
      <c r="BE7" s="514">
        <f>SUM(BC7:BD7)</f>
        <v>0</v>
      </c>
      <c r="BF7" s="515">
        <f t="shared" si="10"/>
        <v>750</v>
      </c>
      <c r="BG7" s="467">
        <f>IF(BF7&gt;0,BF7,0)</f>
        <v>750</v>
      </c>
      <c r="BH7" s="513"/>
      <c r="BI7" s="513"/>
      <c r="BJ7" s="514">
        <f>SUM(BH7:BI7)</f>
        <v>0</v>
      </c>
      <c r="BK7" s="515">
        <f t="shared" si="11"/>
        <v>750</v>
      </c>
      <c r="BL7" s="467">
        <f>IF(BK7&gt;0,BK7,0)</f>
        <v>750</v>
      </c>
      <c r="BM7" s="513"/>
      <c r="BN7" s="513"/>
      <c r="BO7" s="514">
        <f>SUM(BM7:BN7)</f>
        <v>0</v>
      </c>
      <c r="BP7" s="515">
        <f t="shared" si="12"/>
        <v>750</v>
      </c>
      <c r="BQ7" s="467">
        <f>IF(BP7&gt;0,BP7,0)</f>
        <v>750</v>
      </c>
      <c r="BR7" s="513"/>
      <c r="BS7" s="513"/>
      <c r="BT7" s="514">
        <f>SUM(BR7:BS7)</f>
        <v>0</v>
      </c>
      <c r="BU7" s="515">
        <f t="shared" si="13"/>
        <v>750</v>
      </c>
      <c r="BV7" s="467">
        <f>IF(BU7&gt;0,BU7,0)</f>
        <v>750</v>
      </c>
      <c r="BW7" s="513"/>
      <c r="BX7" s="513"/>
      <c r="BY7" s="514">
        <f>SUM(BW7:BX7)</f>
        <v>0</v>
      </c>
      <c r="BZ7" s="515">
        <f t="shared" si="14"/>
        <v>750</v>
      </c>
      <c r="CA7" s="467">
        <f>IF(BZ7&gt;0,BZ7,0)</f>
        <v>750</v>
      </c>
      <c r="CB7" s="424">
        <f t="shared" si="15"/>
        <v>1500</v>
      </c>
      <c r="CC7" s="377"/>
    </row>
    <row r="8" spans="1:81" x14ac:dyDescent="0.25">
      <c r="A8" s="88"/>
      <c r="B8" s="84" t="s">
        <v>91</v>
      </c>
      <c r="C8" s="84"/>
      <c r="D8" s="84"/>
      <c r="E8" s="84" t="s">
        <v>4</v>
      </c>
      <c r="F8" s="578"/>
      <c r="G8" s="578">
        <v>125</v>
      </c>
      <c r="H8" s="579"/>
      <c r="I8" s="311">
        <f>AVERAGE(F8:G8)</f>
        <v>125</v>
      </c>
      <c r="J8" s="311">
        <f>I8</f>
        <v>125</v>
      </c>
      <c r="K8" s="85" t="s">
        <v>185</v>
      </c>
      <c r="L8" s="336"/>
      <c r="M8" s="86"/>
      <c r="N8" s="87"/>
      <c r="O8" s="161"/>
      <c r="P8" s="358">
        <f t="shared" si="4"/>
        <v>125</v>
      </c>
      <c r="Q8" s="86"/>
      <c r="R8" s="174"/>
      <c r="S8" s="174"/>
      <c r="T8" s="208" t="e">
        <f>AVERAGE(W8+Y8+Z8+#REF!+#REF!+#REF!+#REF!+#REF!+#REF!)</f>
        <v>#REF!</v>
      </c>
      <c r="U8" s="219"/>
      <c r="V8" s="196"/>
      <c r="W8" s="202">
        <f t="shared" si="5"/>
        <v>0</v>
      </c>
      <c r="X8" s="220">
        <f t="shared" si="1"/>
        <v>125</v>
      </c>
      <c r="Y8" s="512"/>
      <c r="Z8" s="513"/>
      <c r="AA8" s="514">
        <f>SUM(Y8:Z8)</f>
        <v>0</v>
      </c>
      <c r="AB8" s="515">
        <f t="shared" si="6"/>
        <v>125</v>
      </c>
      <c r="AC8" s="467">
        <f>IF(AB8&gt;0,AB8,0)</f>
        <v>125</v>
      </c>
      <c r="AD8" s="513"/>
      <c r="AE8" s="513"/>
      <c r="AF8" s="514">
        <f>SUM(AD8:AE8)</f>
        <v>0</v>
      </c>
      <c r="AG8" s="551">
        <f t="shared" si="2"/>
        <v>125</v>
      </c>
      <c r="AH8" s="476">
        <f>IF(AG8&gt;0,AG8,0)</f>
        <v>125</v>
      </c>
      <c r="AI8" s="513"/>
      <c r="AJ8" s="513"/>
      <c r="AK8" s="552">
        <f>SUM(AI8:AJ8)</f>
        <v>0</v>
      </c>
      <c r="AL8" s="551">
        <f t="shared" si="3"/>
        <v>125</v>
      </c>
      <c r="AM8" s="476">
        <f>IF(AL8&gt;0,AL8,0)</f>
        <v>125</v>
      </c>
      <c r="AN8" s="513"/>
      <c r="AO8" s="513"/>
      <c r="AP8" s="514">
        <f>SUM(AN8:AO8)</f>
        <v>0</v>
      </c>
      <c r="AQ8" s="551">
        <f t="shared" si="7"/>
        <v>125</v>
      </c>
      <c r="AR8" s="476">
        <f>IF(AQ8&gt;0,AQ8,0)</f>
        <v>125</v>
      </c>
      <c r="AS8" s="513"/>
      <c r="AT8" s="513"/>
      <c r="AU8" s="514">
        <f>SUM(AS8:AT8)</f>
        <v>0</v>
      </c>
      <c r="AV8" s="515">
        <f t="shared" si="8"/>
        <v>125</v>
      </c>
      <c r="AW8" s="467">
        <f>IF(AV8&gt;0,AV8,0)</f>
        <v>125</v>
      </c>
      <c r="AX8" s="513"/>
      <c r="AY8" s="513"/>
      <c r="AZ8" s="514">
        <f>SUM(AX8:AY8)</f>
        <v>0</v>
      </c>
      <c r="BA8" s="515">
        <f t="shared" si="9"/>
        <v>125</v>
      </c>
      <c r="BB8" s="467">
        <f>IF(BA8&gt;0,BA8,0)</f>
        <v>125</v>
      </c>
      <c r="BC8" s="513"/>
      <c r="BD8" s="513"/>
      <c r="BE8" s="514">
        <f>SUM(BC8:BD8)</f>
        <v>0</v>
      </c>
      <c r="BF8" s="515">
        <f t="shared" si="10"/>
        <v>125</v>
      </c>
      <c r="BG8" s="467">
        <f>IF(BF8&gt;0,BF8,0)</f>
        <v>125</v>
      </c>
      <c r="BH8" s="513"/>
      <c r="BI8" s="513"/>
      <c r="BJ8" s="514">
        <f>SUM(BH8:BI8)</f>
        <v>0</v>
      </c>
      <c r="BK8" s="515">
        <f t="shared" si="11"/>
        <v>125</v>
      </c>
      <c r="BL8" s="467">
        <f>IF(BK8&gt;0,BK8,0)</f>
        <v>125</v>
      </c>
      <c r="BM8" s="513"/>
      <c r="BN8" s="513"/>
      <c r="BO8" s="514">
        <f>SUM(BM8:BN8)</f>
        <v>0</v>
      </c>
      <c r="BP8" s="515">
        <f t="shared" si="12"/>
        <v>125</v>
      </c>
      <c r="BQ8" s="467">
        <f>IF(BP8&gt;0,BP8,0)</f>
        <v>125</v>
      </c>
      <c r="BR8" s="513"/>
      <c r="BS8" s="513"/>
      <c r="BT8" s="514">
        <f>SUM(BR8:BS8)</f>
        <v>0</v>
      </c>
      <c r="BU8" s="515">
        <f t="shared" si="13"/>
        <v>125</v>
      </c>
      <c r="BV8" s="467">
        <f>IF(BU8&gt;0,BU8,0)</f>
        <v>125</v>
      </c>
      <c r="BW8" s="513"/>
      <c r="BX8" s="513"/>
      <c r="BY8" s="514">
        <f>SUM(BW8:BX8)</f>
        <v>0</v>
      </c>
      <c r="BZ8" s="515">
        <f t="shared" si="14"/>
        <v>125</v>
      </c>
      <c r="CA8" s="467">
        <f>IF(BZ8&gt;0,BZ8,0)</f>
        <v>125</v>
      </c>
      <c r="CB8" s="424">
        <f t="shared" si="15"/>
        <v>125</v>
      </c>
      <c r="CC8" s="377"/>
    </row>
    <row r="9" spans="1:81" x14ac:dyDescent="0.25">
      <c r="A9" s="88"/>
      <c r="B9" s="84" t="s">
        <v>91</v>
      </c>
      <c r="C9" s="84"/>
      <c r="D9" s="84"/>
      <c r="E9" s="84" t="s">
        <v>97</v>
      </c>
      <c r="F9" s="578">
        <v>1500</v>
      </c>
      <c r="G9" s="578">
        <v>0</v>
      </c>
      <c r="H9" s="578">
        <v>1500</v>
      </c>
      <c r="I9" s="321">
        <f t="shared" si="0"/>
        <v>1000</v>
      </c>
      <c r="J9" s="311">
        <f>(F9+H9)/4</f>
        <v>750</v>
      </c>
      <c r="K9" s="85"/>
      <c r="L9" s="336"/>
      <c r="M9" s="86"/>
      <c r="N9" s="87"/>
      <c r="O9" s="161"/>
      <c r="P9" s="358">
        <f t="shared" si="4"/>
        <v>750</v>
      </c>
      <c r="Q9" s="86"/>
      <c r="R9" s="174"/>
      <c r="S9" s="174"/>
      <c r="T9" s="208" t="e">
        <f>AVERAGE(W9+Y9+Z9+#REF!+#REF!+#REF!+#REF!+#REF!+#REF!)</f>
        <v>#REF!</v>
      </c>
      <c r="U9" s="219"/>
      <c r="V9" s="196"/>
      <c r="W9" s="202">
        <f t="shared" si="5"/>
        <v>0</v>
      </c>
      <c r="X9" s="220">
        <f t="shared" si="1"/>
        <v>750</v>
      </c>
      <c r="Y9" s="512"/>
      <c r="Z9" s="513"/>
      <c r="AA9" s="514">
        <f>SUM(Y9:Z9)</f>
        <v>0</v>
      </c>
      <c r="AB9" s="515">
        <f t="shared" si="6"/>
        <v>750</v>
      </c>
      <c r="AC9" s="467">
        <f>IF(AB9&gt;0,AB9,0)</f>
        <v>750</v>
      </c>
      <c r="AD9" s="513"/>
      <c r="AE9" s="513"/>
      <c r="AF9" s="514">
        <f>SUM(AD9:AE9)</f>
        <v>0</v>
      </c>
      <c r="AG9" s="551">
        <f t="shared" si="2"/>
        <v>750</v>
      </c>
      <c r="AH9" s="476">
        <f>IF(AG9&gt;0,AG9,0)</f>
        <v>750</v>
      </c>
      <c r="AI9" s="513"/>
      <c r="AJ9" s="513"/>
      <c r="AK9" s="552">
        <f>SUM(AI9:AJ9)</f>
        <v>0</v>
      </c>
      <c r="AL9" s="551">
        <f t="shared" si="3"/>
        <v>750</v>
      </c>
      <c r="AM9" s="476">
        <f>IF(AL9&gt;0,AL9,0)</f>
        <v>750</v>
      </c>
      <c r="AN9" s="513"/>
      <c r="AO9" s="513"/>
      <c r="AP9" s="514">
        <f>SUM(AN9:AO9)</f>
        <v>0</v>
      </c>
      <c r="AQ9" s="551">
        <f t="shared" si="7"/>
        <v>750</v>
      </c>
      <c r="AR9" s="476">
        <f>IF(AQ9&gt;0,AQ9,0)</f>
        <v>750</v>
      </c>
      <c r="AS9" s="513"/>
      <c r="AT9" s="513"/>
      <c r="AU9" s="514">
        <f>SUM(AS9:AT9)</f>
        <v>0</v>
      </c>
      <c r="AV9" s="515">
        <f t="shared" si="8"/>
        <v>750</v>
      </c>
      <c r="AW9" s="467">
        <f>IF(AV9&gt;0,AV9,0)</f>
        <v>750</v>
      </c>
      <c r="AX9" s="513"/>
      <c r="AY9" s="513"/>
      <c r="AZ9" s="514">
        <f>SUM(AX9:AY9)</f>
        <v>0</v>
      </c>
      <c r="BA9" s="515">
        <f t="shared" si="9"/>
        <v>750</v>
      </c>
      <c r="BB9" s="467">
        <f>IF(BA9&gt;0,BA9,0)</f>
        <v>750</v>
      </c>
      <c r="BC9" s="513"/>
      <c r="BD9" s="513"/>
      <c r="BE9" s="514">
        <f>SUM(BC9:BD9)</f>
        <v>0</v>
      </c>
      <c r="BF9" s="515">
        <f t="shared" si="10"/>
        <v>750</v>
      </c>
      <c r="BG9" s="467">
        <f>IF(BF9&gt;0,BF9,0)</f>
        <v>750</v>
      </c>
      <c r="BH9" s="513"/>
      <c r="BI9" s="513"/>
      <c r="BJ9" s="514">
        <f>SUM(BH9:BI9)</f>
        <v>0</v>
      </c>
      <c r="BK9" s="515">
        <f t="shared" si="11"/>
        <v>750</v>
      </c>
      <c r="BL9" s="467">
        <f>IF(BK9&gt;0,BK9,0)</f>
        <v>750</v>
      </c>
      <c r="BM9" s="513"/>
      <c r="BN9" s="513"/>
      <c r="BO9" s="514">
        <f>SUM(BM9:BN9)</f>
        <v>0</v>
      </c>
      <c r="BP9" s="515">
        <f t="shared" si="12"/>
        <v>750</v>
      </c>
      <c r="BQ9" s="467">
        <f>IF(BP9&gt;0,BP9,0)</f>
        <v>750</v>
      </c>
      <c r="BR9" s="513"/>
      <c r="BS9" s="513"/>
      <c r="BT9" s="514">
        <f>SUM(BR9:BS9)</f>
        <v>0</v>
      </c>
      <c r="BU9" s="515">
        <f t="shared" si="13"/>
        <v>750</v>
      </c>
      <c r="BV9" s="467">
        <f>IF(BU9&gt;0,BU9,0)</f>
        <v>750</v>
      </c>
      <c r="BW9" s="513"/>
      <c r="BX9" s="513"/>
      <c r="BY9" s="514">
        <f>SUM(BW9:BX9)</f>
        <v>0</v>
      </c>
      <c r="BZ9" s="515">
        <f t="shared" si="14"/>
        <v>750</v>
      </c>
      <c r="CA9" s="467">
        <f>IF(BZ9&gt;0,BZ9,0)</f>
        <v>750</v>
      </c>
      <c r="CB9" s="424">
        <f t="shared" si="15"/>
        <v>3000</v>
      </c>
      <c r="CC9" s="377"/>
    </row>
    <row r="10" spans="1:81" x14ac:dyDescent="0.25">
      <c r="A10" s="88"/>
      <c r="B10" s="84" t="s">
        <v>91</v>
      </c>
      <c r="C10" s="84"/>
      <c r="D10" s="84"/>
      <c r="E10" s="90" t="s">
        <v>98</v>
      </c>
      <c r="F10" s="578"/>
      <c r="G10" s="578"/>
      <c r="H10" s="578"/>
      <c r="I10" s="311" t="e">
        <f t="shared" si="0"/>
        <v>#DIV/0!</v>
      </c>
      <c r="J10" s="311" t="e">
        <f>I10</f>
        <v>#DIV/0!</v>
      </c>
      <c r="K10" s="85"/>
      <c r="L10" s="336"/>
      <c r="M10" s="86"/>
      <c r="N10" s="87"/>
      <c r="O10" s="161"/>
      <c r="P10" s="358" t="e">
        <f t="shared" si="4"/>
        <v>#DIV/0!</v>
      </c>
      <c r="Q10" s="86"/>
      <c r="R10" s="174"/>
      <c r="S10" s="174"/>
      <c r="T10" s="208" t="e">
        <f>AVERAGE(W10+Y10+Z10+#REF!+#REF!+#REF!+#REF!+#REF!+#REF!)</f>
        <v>#REF!</v>
      </c>
      <c r="U10" s="219"/>
      <c r="V10" s="196"/>
      <c r="W10" s="202">
        <f t="shared" si="5"/>
        <v>0</v>
      </c>
      <c r="X10" s="220" t="e">
        <f t="shared" si="1"/>
        <v>#DIV/0!</v>
      </c>
      <c r="Y10" s="512"/>
      <c r="Z10" s="513"/>
      <c r="AA10" s="514">
        <f>SUM(Y10:Z10)</f>
        <v>0</v>
      </c>
      <c r="AB10" s="515" t="e">
        <f t="shared" si="6"/>
        <v>#DIV/0!</v>
      </c>
      <c r="AC10" s="467" t="e">
        <f>IF(AB10&gt;0,AB10,0)</f>
        <v>#DIV/0!</v>
      </c>
      <c r="AD10" s="513"/>
      <c r="AE10" s="513"/>
      <c r="AF10" s="514">
        <f>SUM(AD10:AE10)</f>
        <v>0</v>
      </c>
      <c r="AG10" s="551" t="e">
        <f t="shared" si="2"/>
        <v>#DIV/0!</v>
      </c>
      <c r="AH10" s="476" t="e">
        <f>IF(AG10&gt;0,AG10,0)</f>
        <v>#DIV/0!</v>
      </c>
      <c r="AI10" s="513"/>
      <c r="AJ10" s="513"/>
      <c r="AK10" s="552">
        <f>SUM(AI10:AJ10)</f>
        <v>0</v>
      </c>
      <c r="AL10" s="551" t="e">
        <f t="shared" si="3"/>
        <v>#DIV/0!</v>
      </c>
      <c r="AM10" s="476" t="e">
        <f>IF(AL10&gt;0,AL10,0)</f>
        <v>#DIV/0!</v>
      </c>
      <c r="AN10" s="513"/>
      <c r="AO10" s="513"/>
      <c r="AP10" s="514">
        <f>SUM(AN10:AO10)</f>
        <v>0</v>
      </c>
      <c r="AQ10" s="551" t="e">
        <f t="shared" si="7"/>
        <v>#DIV/0!</v>
      </c>
      <c r="AR10" s="476" t="e">
        <f>IF(AQ10&gt;0,AQ10,0)</f>
        <v>#DIV/0!</v>
      </c>
      <c r="AS10" s="513"/>
      <c r="AT10" s="513"/>
      <c r="AU10" s="514">
        <f>SUM(AS10:AT10)</f>
        <v>0</v>
      </c>
      <c r="AV10" s="515" t="e">
        <f t="shared" si="8"/>
        <v>#DIV/0!</v>
      </c>
      <c r="AW10" s="467" t="e">
        <f>IF(AV10&gt;0,AV10,0)</f>
        <v>#DIV/0!</v>
      </c>
      <c r="AX10" s="513"/>
      <c r="AY10" s="513"/>
      <c r="AZ10" s="514">
        <f>SUM(AX10:AY10)</f>
        <v>0</v>
      </c>
      <c r="BA10" s="515" t="e">
        <f t="shared" si="9"/>
        <v>#DIV/0!</v>
      </c>
      <c r="BB10" s="467" t="e">
        <f>IF(BA10&gt;0,BA10,0)</f>
        <v>#DIV/0!</v>
      </c>
      <c r="BC10" s="513"/>
      <c r="BD10" s="513"/>
      <c r="BE10" s="514">
        <f>SUM(BC10:BD10)</f>
        <v>0</v>
      </c>
      <c r="BF10" s="515" t="e">
        <f t="shared" si="10"/>
        <v>#DIV/0!</v>
      </c>
      <c r="BG10" s="467" t="e">
        <f>IF(BF10&gt;0,BF10,0)</f>
        <v>#DIV/0!</v>
      </c>
      <c r="BH10" s="513"/>
      <c r="BI10" s="513"/>
      <c r="BJ10" s="514">
        <f>SUM(BH10:BI10)</f>
        <v>0</v>
      </c>
      <c r="BK10" s="515" t="e">
        <f t="shared" si="11"/>
        <v>#DIV/0!</v>
      </c>
      <c r="BL10" s="467" t="e">
        <f>IF(BK10&gt;0,BK10,0)</f>
        <v>#DIV/0!</v>
      </c>
      <c r="BM10" s="513"/>
      <c r="BN10" s="513"/>
      <c r="BO10" s="514">
        <f>SUM(BM10:BN10)</f>
        <v>0</v>
      </c>
      <c r="BP10" s="515" t="e">
        <f t="shared" si="12"/>
        <v>#DIV/0!</v>
      </c>
      <c r="BQ10" s="467" t="e">
        <f>IF(BP10&gt;0,BP10,0)</f>
        <v>#DIV/0!</v>
      </c>
      <c r="BR10" s="513"/>
      <c r="BS10" s="513"/>
      <c r="BT10" s="514">
        <f>SUM(BR10:BS10)</f>
        <v>0</v>
      </c>
      <c r="BU10" s="515" t="e">
        <f t="shared" si="13"/>
        <v>#DIV/0!</v>
      </c>
      <c r="BV10" s="467" t="e">
        <f>IF(BU10&gt;0,BU10,0)</f>
        <v>#DIV/0!</v>
      </c>
      <c r="BW10" s="513"/>
      <c r="BX10" s="513"/>
      <c r="BY10" s="514">
        <f>SUM(BW10:BX10)</f>
        <v>0</v>
      </c>
      <c r="BZ10" s="515" t="e">
        <f t="shared" si="14"/>
        <v>#DIV/0!</v>
      </c>
      <c r="CA10" s="467" t="e">
        <f>IF(BZ10&gt;0,BZ10,0)</f>
        <v>#DIV/0!</v>
      </c>
      <c r="CB10" s="424">
        <f t="shared" si="15"/>
        <v>0</v>
      </c>
      <c r="CC10" s="377"/>
    </row>
    <row r="11" spans="1:81" x14ac:dyDescent="0.25">
      <c r="A11" s="88"/>
      <c r="B11" s="84"/>
      <c r="C11" s="84"/>
      <c r="D11" s="84"/>
      <c r="E11" s="84" t="s">
        <v>176</v>
      </c>
      <c r="F11" s="578"/>
      <c r="G11" s="578"/>
      <c r="H11" s="578"/>
      <c r="I11" s="311" t="e">
        <f t="shared" si="0"/>
        <v>#DIV/0!</v>
      </c>
      <c r="J11" s="311" t="e">
        <f>I11</f>
        <v>#DIV/0!</v>
      </c>
      <c r="K11" s="85"/>
      <c r="L11" s="336"/>
      <c r="M11" s="86"/>
      <c r="N11" s="87"/>
      <c r="O11" s="161"/>
      <c r="P11" s="358" t="e">
        <f t="shared" si="4"/>
        <v>#DIV/0!</v>
      </c>
      <c r="Q11" s="86"/>
      <c r="R11" s="174"/>
      <c r="S11" s="174"/>
      <c r="T11" s="208" t="e">
        <f>AVERAGE(W11+Y11+Z11+#REF!+#REF!+#REF!+#REF!+#REF!+#REF!)</f>
        <v>#REF!</v>
      </c>
      <c r="U11" s="219">
        <f>250*3</f>
        <v>750</v>
      </c>
      <c r="V11" s="196"/>
      <c r="W11" s="202">
        <f t="shared" si="5"/>
        <v>750</v>
      </c>
      <c r="X11" s="220" t="e">
        <f t="shared" si="1"/>
        <v>#DIV/0!</v>
      </c>
      <c r="Y11" s="512"/>
      <c r="Z11" s="513"/>
      <c r="AA11" s="514">
        <f>SUM(Y11:Z11)</f>
        <v>0</v>
      </c>
      <c r="AB11" s="515" t="e">
        <f t="shared" si="6"/>
        <v>#DIV/0!</v>
      </c>
      <c r="AC11" s="467"/>
      <c r="AD11" s="513"/>
      <c r="AE11" s="513"/>
      <c r="AF11" s="514">
        <f>SUM(AD11:AE11)</f>
        <v>0</v>
      </c>
      <c r="AG11" s="551" t="e">
        <f t="shared" si="2"/>
        <v>#DIV/0!</v>
      </c>
      <c r="AH11" s="476"/>
      <c r="AI11" s="513"/>
      <c r="AJ11" s="513"/>
      <c r="AK11" s="552">
        <f>SUM(AI11:AJ11)</f>
        <v>0</v>
      </c>
      <c r="AL11" s="551" t="e">
        <f t="shared" si="3"/>
        <v>#DIV/0!</v>
      </c>
      <c r="AM11" s="476"/>
      <c r="AN11" s="513"/>
      <c r="AO11" s="513"/>
      <c r="AP11" s="514">
        <f>SUM(AN11:AO11)</f>
        <v>0</v>
      </c>
      <c r="AQ11" s="551" t="e">
        <f t="shared" si="7"/>
        <v>#DIV/0!</v>
      </c>
      <c r="AR11" s="476"/>
      <c r="AS11" s="513"/>
      <c r="AT11" s="513"/>
      <c r="AU11" s="514">
        <f>SUM(AS11:AT11)</f>
        <v>0</v>
      </c>
      <c r="AV11" s="515" t="e">
        <f t="shared" si="8"/>
        <v>#DIV/0!</v>
      </c>
      <c r="AW11" s="467"/>
      <c r="AX11" s="513"/>
      <c r="AY11" s="513"/>
      <c r="AZ11" s="514">
        <f>SUM(AX11:AY11)</f>
        <v>0</v>
      </c>
      <c r="BA11" s="515" t="e">
        <f t="shared" si="9"/>
        <v>#DIV/0!</v>
      </c>
      <c r="BB11" s="467"/>
      <c r="BC11" s="513"/>
      <c r="BD11" s="513"/>
      <c r="BE11" s="514">
        <f>SUM(BC11:BD11)</f>
        <v>0</v>
      </c>
      <c r="BF11" s="515" t="e">
        <f t="shared" si="10"/>
        <v>#DIV/0!</v>
      </c>
      <c r="BG11" s="467"/>
      <c r="BH11" s="513"/>
      <c r="BI11" s="513"/>
      <c r="BJ11" s="514">
        <f>SUM(BH11:BI11)</f>
        <v>0</v>
      </c>
      <c r="BK11" s="515" t="e">
        <f t="shared" si="11"/>
        <v>#DIV/0!</v>
      </c>
      <c r="BL11" s="467"/>
      <c r="BM11" s="513"/>
      <c r="BN11" s="513"/>
      <c r="BO11" s="514">
        <f>SUM(BM11:BN11)</f>
        <v>0</v>
      </c>
      <c r="BP11" s="515" t="e">
        <f t="shared" si="12"/>
        <v>#DIV/0!</v>
      </c>
      <c r="BQ11" s="467"/>
      <c r="BR11" s="513"/>
      <c r="BS11" s="513"/>
      <c r="BT11" s="514">
        <f>SUM(BR11:BS11)</f>
        <v>0</v>
      </c>
      <c r="BU11" s="515" t="e">
        <f t="shared" si="13"/>
        <v>#DIV/0!</v>
      </c>
      <c r="BV11" s="467"/>
      <c r="BW11" s="513"/>
      <c r="BX11" s="513"/>
      <c r="BY11" s="514">
        <f>SUM(BW11:BX11)</f>
        <v>0</v>
      </c>
      <c r="BZ11" s="515" t="e">
        <f t="shared" si="14"/>
        <v>#DIV/0!</v>
      </c>
      <c r="CA11" s="467"/>
      <c r="CB11" s="424">
        <f t="shared" si="15"/>
        <v>0</v>
      </c>
      <c r="CC11" s="377"/>
    </row>
    <row r="12" spans="1:81" x14ac:dyDescent="0.25">
      <c r="A12" s="88"/>
      <c r="B12" s="84"/>
      <c r="C12" s="189" t="s">
        <v>88</v>
      </c>
      <c r="D12" s="90"/>
      <c r="E12" s="84" t="s">
        <v>99</v>
      </c>
      <c r="F12" s="578">
        <v>1000</v>
      </c>
      <c r="G12" s="578">
        <v>300</v>
      </c>
      <c r="H12" s="578">
        <v>700</v>
      </c>
      <c r="I12" s="321">
        <f t="shared" si="0"/>
        <v>666.66666666666663</v>
      </c>
      <c r="J12" s="311">
        <f>I12</f>
        <v>666.66666666666663</v>
      </c>
      <c r="K12" s="85"/>
      <c r="L12" s="336"/>
      <c r="M12" s="86"/>
      <c r="N12" s="87"/>
      <c r="O12" s="161">
        <v>0.05</v>
      </c>
      <c r="P12" s="358">
        <f>R12/12-O12*(R12/12)</f>
        <v>633.33333333333326</v>
      </c>
      <c r="Q12" s="86"/>
      <c r="R12" s="171">
        <f>J12*12</f>
        <v>8000</v>
      </c>
      <c r="S12" s="171">
        <f>P12*12</f>
        <v>7599.9999999999991</v>
      </c>
      <c r="T12" s="208" t="e">
        <f>AVERAGE(W12+Y12+Z12+#REF!+#REF!+#REF!+#REF!+#REF!+#REF!)</f>
        <v>#REF!</v>
      </c>
      <c r="U12" s="219">
        <v>100</v>
      </c>
      <c r="V12" s="196">
        <v>500</v>
      </c>
      <c r="W12" s="202">
        <f t="shared" si="5"/>
        <v>600</v>
      </c>
      <c r="X12" s="220">
        <f t="shared" si="1"/>
        <v>33.333333333333258</v>
      </c>
      <c r="Y12" s="512"/>
      <c r="Z12" s="513"/>
      <c r="AA12" s="514">
        <f>SUM(Y12:Z12)</f>
        <v>0</v>
      </c>
      <c r="AB12" s="515">
        <f t="shared" si="6"/>
        <v>633.33333333333326</v>
      </c>
      <c r="AC12" s="467">
        <f>IF(AB12&gt;0,AB12,0)</f>
        <v>633.33333333333326</v>
      </c>
      <c r="AD12" s="513"/>
      <c r="AE12" s="513"/>
      <c r="AF12" s="514">
        <f>SUM(AD12:AE12)</f>
        <v>0</v>
      </c>
      <c r="AG12" s="551">
        <f t="shared" si="2"/>
        <v>633.33333333333326</v>
      </c>
      <c r="AH12" s="476">
        <f>IF(AG12&gt;0,AG12,0)</f>
        <v>633.33333333333326</v>
      </c>
      <c r="AI12" s="513"/>
      <c r="AJ12" s="513"/>
      <c r="AK12" s="552">
        <f>SUM(AI12:AJ12)</f>
        <v>0</v>
      </c>
      <c r="AL12" s="551">
        <f t="shared" si="3"/>
        <v>633.33333333333326</v>
      </c>
      <c r="AM12" s="476">
        <f>IF(AL12&gt;0,AL12,0)</f>
        <v>633.33333333333326</v>
      </c>
      <c r="AN12" s="513"/>
      <c r="AO12" s="513"/>
      <c r="AP12" s="514">
        <f>SUM(AN12:AO12)</f>
        <v>0</v>
      </c>
      <c r="AQ12" s="551">
        <f t="shared" si="7"/>
        <v>633.33333333333326</v>
      </c>
      <c r="AR12" s="476">
        <f>IF(AQ12&gt;0,AQ12,0)</f>
        <v>633.33333333333326</v>
      </c>
      <c r="AS12" s="513"/>
      <c r="AT12" s="513"/>
      <c r="AU12" s="514">
        <f>SUM(AS12:AT12)</f>
        <v>0</v>
      </c>
      <c r="AV12" s="515">
        <f t="shared" si="8"/>
        <v>633.33333333333326</v>
      </c>
      <c r="AW12" s="467">
        <f>IF(AV12&gt;0,AV12,0)</f>
        <v>633.33333333333326</v>
      </c>
      <c r="AX12" s="513"/>
      <c r="AY12" s="513"/>
      <c r="AZ12" s="514">
        <f>SUM(AX12:AY12)</f>
        <v>0</v>
      </c>
      <c r="BA12" s="515">
        <f t="shared" si="9"/>
        <v>633.33333333333326</v>
      </c>
      <c r="BB12" s="467">
        <f>IF(BA12&gt;0,BA12,0)</f>
        <v>633.33333333333326</v>
      </c>
      <c r="BC12" s="513"/>
      <c r="BD12" s="513"/>
      <c r="BE12" s="514">
        <f>SUM(BC12:BD12)</f>
        <v>0</v>
      </c>
      <c r="BF12" s="515">
        <f t="shared" si="10"/>
        <v>633.33333333333326</v>
      </c>
      <c r="BG12" s="467">
        <f>IF(BF12&gt;0,BF12,0)</f>
        <v>633.33333333333326</v>
      </c>
      <c r="BH12" s="513"/>
      <c r="BI12" s="513"/>
      <c r="BJ12" s="514">
        <f>SUM(BH12:BI12)</f>
        <v>0</v>
      </c>
      <c r="BK12" s="515">
        <f t="shared" si="11"/>
        <v>633.33333333333326</v>
      </c>
      <c r="BL12" s="467">
        <f>IF(BK12&gt;0,BK12,0)</f>
        <v>633.33333333333326</v>
      </c>
      <c r="BM12" s="513"/>
      <c r="BN12" s="513"/>
      <c r="BO12" s="514">
        <f>SUM(BM12:BN12)</f>
        <v>0</v>
      </c>
      <c r="BP12" s="515">
        <f t="shared" si="12"/>
        <v>633.33333333333326</v>
      </c>
      <c r="BQ12" s="467">
        <f>IF(BP12&gt;0,BP12,0)</f>
        <v>633.33333333333326</v>
      </c>
      <c r="BR12" s="513"/>
      <c r="BS12" s="513"/>
      <c r="BT12" s="514">
        <f>SUM(BR12:BS12)</f>
        <v>0</v>
      </c>
      <c r="BU12" s="515">
        <f t="shared" si="13"/>
        <v>633.33333333333326</v>
      </c>
      <c r="BV12" s="467">
        <f>IF(BU12&gt;0,BU12,0)</f>
        <v>633.33333333333326</v>
      </c>
      <c r="BW12" s="513"/>
      <c r="BX12" s="513"/>
      <c r="BY12" s="514">
        <f>SUM(BW12:BX12)</f>
        <v>0</v>
      </c>
      <c r="BZ12" s="515">
        <f t="shared" si="14"/>
        <v>633.33333333333326</v>
      </c>
      <c r="CA12" s="467">
        <f>IF(BZ12&gt;0,BZ12,0)</f>
        <v>633.33333333333326</v>
      </c>
      <c r="CB12" s="425">
        <f t="shared" si="15"/>
        <v>2000</v>
      </c>
      <c r="CC12" s="377">
        <f>S12-CB12</f>
        <v>5599.9999999999991</v>
      </c>
    </row>
    <row r="13" spans="1:81" x14ac:dyDescent="0.25">
      <c r="A13" s="88"/>
      <c r="B13" s="84"/>
      <c r="C13" s="189" t="s">
        <v>88</v>
      </c>
      <c r="D13" s="90"/>
      <c r="E13" s="90" t="s">
        <v>100</v>
      </c>
      <c r="F13" s="578"/>
      <c r="G13" s="578"/>
      <c r="H13" s="578"/>
      <c r="I13" s="311" t="e">
        <f t="shared" si="0"/>
        <v>#DIV/0!</v>
      </c>
      <c r="J13" s="311">
        <f>10000/12</f>
        <v>833.33333333333337</v>
      </c>
      <c r="K13" s="85"/>
      <c r="L13" s="336"/>
      <c r="M13" s="86"/>
      <c r="N13" s="87"/>
      <c r="O13" s="161"/>
      <c r="P13" s="358">
        <f>R13/12-O13*(R13/12)</f>
        <v>833.33333333333337</v>
      </c>
      <c r="Q13" s="86"/>
      <c r="R13" s="171">
        <f>J13*12</f>
        <v>10000</v>
      </c>
      <c r="S13" s="171">
        <f>P13*12</f>
        <v>10000</v>
      </c>
      <c r="T13" s="208" t="e">
        <f>AVERAGE(W13+Y13+Z13+#REF!+#REF!+#REF!+#REF!+#REF!+#REF!)</f>
        <v>#REF!</v>
      </c>
      <c r="U13" s="219"/>
      <c r="V13" s="196"/>
      <c r="W13" s="202">
        <f t="shared" si="5"/>
        <v>0</v>
      </c>
      <c r="X13" s="220">
        <f t="shared" si="1"/>
        <v>833.33333333333337</v>
      </c>
      <c r="Y13" s="512"/>
      <c r="Z13" s="513"/>
      <c r="AA13" s="514">
        <f>SUM(Y13:Z13)</f>
        <v>0</v>
      </c>
      <c r="AB13" s="515">
        <f t="shared" si="6"/>
        <v>833.33333333333337</v>
      </c>
      <c r="AC13" s="467">
        <f>IF(AB13&gt;0,AB13,0)</f>
        <v>833.33333333333337</v>
      </c>
      <c r="AD13" s="513"/>
      <c r="AE13" s="513"/>
      <c r="AF13" s="514">
        <f>SUM(AD13:AE13)</f>
        <v>0</v>
      </c>
      <c r="AG13" s="551">
        <f t="shared" si="2"/>
        <v>833.33333333333337</v>
      </c>
      <c r="AH13" s="476">
        <f>IF(AG13&gt;0,AG13,0)</f>
        <v>833.33333333333337</v>
      </c>
      <c r="AI13" s="513"/>
      <c r="AJ13" s="513"/>
      <c r="AK13" s="552">
        <f>SUM(AI13:AJ13)</f>
        <v>0</v>
      </c>
      <c r="AL13" s="551">
        <f t="shared" si="3"/>
        <v>833.33333333333337</v>
      </c>
      <c r="AM13" s="476">
        <f>IF(AL13&gt;0,AL13,0)</f>
        <v>833.33333333333337</v>
      </c>
      <c r="AN13" s="513"/>
      <c r="AO13" s="513"/>
      <c r="AP13" s="514">
        <f>SUM(AN13:AO13)</f>
        <v>0</v>
      </c>
      <c r="AQ13" s="551">
        <f t="shared" si="7"/>
        <v>833.33333333333337</v>
      </c>
      <c r="AR13" s="476">
        <f>IF(AQ13&gt;0,AQ13,0)</f>
        <v>833.33333333333337</v>
      </c>
      <c r="AS13" s="513"/>
      <c r="AT13" s="513"/>
      <c r="AU13" s="514">
        <f>SUM(AS13:AT13)</f>
        <v>0</v>
      </c>
      <c r="AV13" s="515">
        <f t="shared" si="8"/>
        <v>833.33333333333337</v>
      </c>
      <c r="AW13" s="467">
        <f>IF(AV13&gt;0,AV13,0)</f>
        <v>833.33333333333337</v>
      </c>
      <c r="AX13" s="513"/>
      <c r="AY13" s="513"/>
      <c r="AZ13" s="514">
        <f>SUM(AX13:AY13)</f>
        <v>0</v>
      </c>
      <c r="BA13" s="515">
        <f t="shared" si="9"/>
        <v>833.33333333333337</v>
      </c>
      <c r="BB13" s="467">
        <f>IF(BA13&gt;0,BA13,0)</f>
        <v>833.33333333333337</v>
      </c>
      <c r="BC13" s="513"/>
      <c r="BD13" s="513"/>
      <c r="BE13" s="514">
        <f>SUM(BC13:BD13)</f>
        <v>0</v>
      </c>
      <c r="BF13" s="515">
        <f t="shared" si="10"/>
        <v>833.33333333333337</v>
      </c>
      <c r="BG13" s="467">
        <f>IF(BF13&gt;0,BF13,0)</f>
        <v>833.33333333333337</v>
      </c>
      <c r="BH13" s="513"/>
      <c r="BI13" s="513"/>
      <c r="BJ13" s="514">
        <f>SUM(BH13:BI13)</f>
        <v>0</v>
      </c>
      <c r="BK13" s="515">
        <f t="shared" si="11"/>
        <v>833.33333333333337</v>
      </c>
      <c r="BL13" s="467">
        <f>IF(BK13&gt;0,BK13,0)</f>
        <v>833.33333333333337</v>
      </c>
      <c r="BM13" s="513"/>
      <c r="BN13" s="513"/>
      <c r="BO13" s="514">
        <f>SUM(BM13:BN13)</f>
        <v>0</v>
      </c>
      <c r="BP13" s="515">
        <f t="shared" si="12"/>
        <v>833.33333333333337</v>
      </c>
      <c r="BQ13" s="467">
        <f>IF(BP13&gt;0,BP13,0)</f>
        <v>833.33333333333337</v>
      </c>
      <c r="BR13" s="513"/>
      <c r="BS13" s="513"/>
      <c r="BT13" s="514">
        <f>SUM(BR13:BS13)</f>
        <v>0</v>
      </c>
      <c r="BU13" s="515">
        <f t="shared" si="13"/>
        <v>833.33333333333337</v>
      </c>
      <c r="BV13" s="467">
        <f>IF(BU13&gt;0,BU13,0)</f>
        <v>833.33333333333337</v>
      </c>
      <c r="BW13" s="513"/>
      <c r="BX13" s="513"/>
      <c r="BY13" s="514">
        <f>SUM(BW13:BX13)</f>
        <v>0</v>
      </c>
      <c r="BZ13" s="515">
        <f t="shared" si="14"/>
        <v>833.33333333333337</v>
      </c>
      <c r="CA13" s="467">
        <f>IF(BZ13&gt;0,BZ13,0)</f>
        <v>833.33333333333337</v>
      </c>
      <c r="CB13" s="425">
        <f t="shared" si="15"/>
        <v>0</v>
      </c>
      <c r="CC13" s="378">
        <f>S13-CB13</f>
        <v>10000</v>
      </c>
    </row>
    <row r="14" spans="1:81" ht="16.5" thickBot="1" x14ac:dyDescent="0.3">
      <c r="A14" s="91"/>
      <c r="B14" s="92"/>
      <c r="C14" s="190" t="s">
        <v>88</v>
      </c>
      <c r="D14" s="93"/>
      <c r="E14" s="93" t="s">
        <v>101</v>
      </c>
      <c r="F14" s="580"/>
      <c r="G14" s="580"/>
      <c r="H14" s="580"/>
      <c r="I14" s="322" t="e">
        <f t="shared" si="0"/>
        <v>#DIV/0!</v>
      </c>
      <c r="J14" s="311" t="e">
        <f t="shared" ref="J14:J39" si="16">I14</f>
        <v>#DIV/0!</v>
      </c>
      <c r="K14" s="265"/>
      <c r="L14" s="338"/>
      <c r="M14" s="94"/>
      <c r="N14" s="95"/>
      <c r="O14" s="162"/>
      <c r="P14" s="358" t="e">
        <f>R14/12-O14*(R14/12)</f>
        <v>#DIV/0!</v>
      </c>
      <c r="Q14" s="94"/>
      <c r="R14" s="177" t="e">
        <f>J14*12</f>
        <v>#DIV/0!</v>
      </c>
      <c r="S14" s="177" t="e">
        <f>P14*12</f>
        <v>#DIV/0!</v>
      </c>
      <c r="T14" s="209" t="e">
        <f>AVERAGE(W14+Y14+Z14+#REF!+#REF!+#REF!+#REF!+#REF!+#REF!)</f>
        <v>#REF!</v>
      </c>
      <c r="U14" s="221"/>
      <c r="V14" s="197"/>
      <c r="W14" s="203">
        <f t="shared" si="5"/>
        <v>0</v>
      </c>
      <c r="X14" s="222" t="e">
        <f t="shared" si="1"/>
        <v>#DIV/0!</v>
      </c>
      <c r="Y14" s="516"/>
      <c r="Z14" s="517"/>
      <c r="AA14" s="518">
        <f>SUM(Y14:Z14)</f>
        <v>0</v>
      </c>
      <c r="AB14" s="519" t="e">
        <f t="shared" si="6"/>
        <v>#DIV/0!</v>
      </c>
      <c r="AC14" s="467" t="e">
        <f>IF(AB14&gt;0,AB14,0)</f>
        <v>#DIV/0!</v>
      </c>
      <c r="AD14" s="517"/>
      <c r="AE14" s="517"/>
      <c r="AF14" s="518">
        <f>SUM(AD14:AE14)</f>
        <v>0</v>
      </c>
      <c r="AG14" s="553" t="e">
        <f t="shared" si="2"/>
        <v>#DIV/0!</v>
      </c>
      <c r="AH14" s="476" t="e">
        <f>IF(AG14&gt;0,AG14,0)</f>
        <v>#DIV/0!</v>
      </c>
      <c r="AI14" s="517"/>
      <c r="AJ14" s="517"/>
      <c r="AK14" s="554">
        <f>SUM(AI14:AJ14)</f>
        <v>0</v>
      </c>
      <c r="AL14" s="553" t="e">
        <f t="shared" si="3"/>
        <v>#DIV/0!</v>
      </c>
      <c r="AM14" s="476" t="e">
        <f>IF(AL14&gt;0,AL14,0)</f>
        <v>#DIV/0!</v>
      </c>
      <c r="AN14" s="517"/>
      <c r="AO14" s="517"/>
      <c r="AP14" s="518">
        <f>SUM(AN14:AO14)</f>
        <v>0</v>
      </c>
      <c r="AQ14" s="553" t="e">
        <f t="shared" si="7"/>
        <v>#DIV/0!</v>
      </c>
      <c r="AR14" s="476" t="e">
        <f>IF(AQ14&gt;0,AQ14,0)</f>
        <v>#DIV/0!</v>
      </c>
      <c r="AS14" s="517"/>
      <c r="AT14" s="517"/>
      <c r="AU14" s="518">
        <f>SUM(AS14:AT14)</f>
        <v>0</v>
      </c>
      <c r="AV14" s="519" t="e">
        <f t="shared" si="8"/>
        <v>#DIV/0!</v>
      </c>
      <c r="AW14" s="467" t="e">
        <f>IF(AV14&gt;0,AV14,0)</f>
        <v>#DIV/0!</v>
      </c>
      <c r="AX14" s="517"/>
      <c r="AY14" s="517"/>
      <c r="AZ14" s="518">
        <f>SUM(AX14:AY14)</f>
        <v>0</v>
      </c>
      <c r="BA14" s="519" t="e">
        <f t="shared" si="9"/>
        <v>#DIV/0!</v>
      </c>
      <c r="BB14" s="467" t="e">
        <f>IF(BA14&gt;0,BA14,0)</f>
        <v>#DIV/0!</v>
      </c>
      <c r="BC14" s="517"/>
      <c r="BD14" s="517"/>
      <c r="BE14" s="518">
        <f>SUM(BC14:BD14)</f>
        <v>0</v>
      </c>
      <c r="BF14" s="519" t="e">
        <f t="shared" si="10"/>
        <v>#DIV/0!</v>
      </c>
      <c r="BG14" s="467" t="e">
        <f>IF(BF14&gt;0,BF14,0)</f>
        <v>#DIV/0!</v>
      </c>
      <c r="BH14" s="517"/>
      <c r="BI14" s="517"/>
      <c r="BJ14" s="518">
        <f>SUM(BH14:BI14)</f>
        <v>0</v>
      </c>
      <c r="BK14" s="519" t="e">
        <f t="shared" si="11"/>
        <v>#DIV/0!</v>
      </c>
      <c r="BL14" s="467" t="e">
        <f>IF(BK14&gt;0,BK14,0)</f>
        <v>#DIV/0!</v>
      </c>
      <c r="BM14" s="517"/>
      <c r="BN14" s="517"/>
      <c r="BO14" s="518">
        <f>SUM(BM14:BN14)</f>
        <v>0</v>
      </c>
      <c r="BP14" s="519" t="e">
        <f t="shared" si="12"/>
        <v>#DIV/0!</v>
      </c>
      <c r="BQ14" s="467" t="e">
        <f>IF(BP14&gt;0,BP14,0)</f>
        <v>#DIV/0!</v>
      </c>
      <c r="BR14" s="517"/>
      <c r="BS14" s="517"/>
      <c r="BT14" s="518">
        <f>SUM(BR14:BS14)</f>
        <v>0</v>
      </c>
      <c r="BU14" s="519" t="e">
        <f t="shared" si="13"/>
        <v>#DIV/0!</v>
      </c>
      <c r="BV14" s="467" t="e">
        <f>IF(BU14&gt;0,BU14,0)</f>
        <v>#DIV/0!</v>
      </c>
      <c r="BW14" s="517"/>
      <c r="BX14" s="517"/>
      <c r="BY14" s="518">
        <f>SUM(BW14:BX14)</f>
        <v>0</v>
      </c>
      <c r="BZ14" s="519" t="e">
        <f t="shared" si="14"/>
        <v>#DIV/0!</v>
      </c>
      <c r="CA14" s="467" t="e">
        <f>IF(BZ14&gt;0,BZ14,0)</f>
        <v>#DIV/0!</v>
      </c>
      <c r="CB14" s="426">
        <f t="shared" si="15"/>
        <v>0</v>
      </c>
      <c r="CC14" s="172" t="e">
        <f>S14-CB14</f>
        <v>#DIV/0!</v>
      </c>
    </row>
    <row r="15" spans="1:81" x14ac:dyDescent="0.25">
      <c r="A15" s="78" t="s">
        <v>226</v>
      </c>
      <c r="B15" s="79"/>
      <c r="C15" s="79"/>
      <c r="D15" s="79"/>
      <c r="E15" s="79" t="s">
        <v>174</v>
      </c>
      <c r="F15" s="576">
        <v>7006</v>
      </c>
      <c r="G15" s="576">
        <v>4770</v>
      </c>
      <c r="H15" s="576">
        <v>5000</v>
      </c>
      <c r="I15" s="320">
        <f t="shared" si="0"/>
        <v>5592</v>
      </c>
      <c r="J15" s="320">
        <f t="shared" si="16"/>
        <v>5592</v>
      </c>
      <c r="K15" s="263"/>
      <c r="L15" s="335"/>
      <c r="M15" s="80" t="s">
        <v>30</v>
      </c>
      <c r="N15" s="81"/>
      <c r="O15" s="163">
        <v>0.15</v>
      </c>
      <c r="P15" s="357">
        <f>J15-O15*J15</f>
        <v>4753.2</v>
      </c>
      <c r="Q15" s="80"/>
      <c r="R15" s="80"/>
      <c r="S15" s="80"/>
      <c r="T15" s="210" t="e">
        <f>AVERAGE(W15+Y15+Z15+#REF!+#REF!+#REF!+#REF!+#REF!+#REF!)</f>
        <v>#REF!</v>
      </c>
      <c r="U15" s="217">
        <v>30</v>
      </c>
      <c r="V15" s="195">
        <f>350+400</f>
        <v>750</v>
      </c>
      <c r="W15" s="201">
        <f t="shared" si="5"/>
        <v>780</v>
      </c>
      <c r="X15" s="220">
        <f t="shared" si="1"/>
        <v>3973.2</v>
      </c>
      <c r="Y15" s="507"/>
      <c r="Z15" s="508"/>
      <c r="AA15" s="509">
        <f>SUM(Y15:Z15)</f>
        <v>0</v>
      </c>
      <c r="AB15" s="510">
        <f t="shared" si="6"/>
        <v>4753.2</v>
      </c>
      <c r="AC15" s="511"/>
      <c r="AD15" s="508"/>
      <c r="AE15" s="508"/>
      <c r="AF15" s="509">
        <f>SUM(AD15:AE15)</f>
        <v>0</v>
      </c>
      <c r="AG15" s="548">
        <f t="shared" si="2"/>
        <v>4753.2</v>
      </c>
      <c r="AH15" s="549"/>
      <c r="AI15" s="508"/>
      <c r="AJ15" s="508"/>
      <c r="AK15" s="550">
        <f>SUM(AI15:AJ15)</f>
        <v>0</v>
      </c>
      <c r="AL15" s="548">
        <f t="shared" si="3"/>
        <v>4753.2</v>
      </c>
      <c r="AM15" s="549"/>
      <c r="AN15" s="508"/>
      <c r="AO15" s="508"/>
      <c r="AP15" s="509">
        <f>SUM(AN15:AO15)</f>
        <v>0</v>
      </c>
      <c r="AQ15" s="548">
        <f t="shared" si="7"/>
        <v>4753.2</v>
      </c>
      <c r="AR15" s="549"/>
      <c r="AS15" s="508"/>
      <c r="AT15" s="508"/>
      <c r="AU15" s="509">
        <f>SUM(AS15:AT15)</f>
        <v>0</v>
      </c>
      <c r="AV15" s="510">
        <f t="shared" si="8"/>
        <v>4753.2</v>
      </c>
      <c r="AW15" s="511"/>
      <c r="AX15" s="508"/>
      <c r="AY15" s="508"/>
      <c r="AZ15" s="509">
        <f>SUM(AX15:AY15)</f>
        <v>0</v>
      </c>
      <c r="BA15" s="510">
        <f t="shared" si="9"/>
        <v>4753.2</v>
      </c>
      <c r="BB15" s="511"/>
      <c r="BC15" s="508"/>
      <c r="BD15" s="508"/>
      <c r="BE15" s="509">
        <f>SUM(BC15:BD15)</f>
        <v>0</v>
      </c>
      <c r="BF15" s="510">
        <f t="shared" si="10"/>
        <v>4753.2</v>
      </c>
      <c r="BG15" s="511"/>
      <c r="BH15" s="508"/>
      <c r="BI15" s="508"/>
      <c r="BJ15" s="509">
        <f>SUM(BH15:BI15)</f>
        <v>0</v>
      </c>
      <c r="BK15" s="510">
        <f t="shared" si="11"/>
        <v>4753.2</v>
      </c>
      <c r="BL15" s="511"/>
      <c r="BM15" s="508"/>
      <c r="BN15" s="508"/>
      <c r="BO15" s="509">
        <f>SUM(BM15:BN15)</f>
        <v>0</v>
      </c>
      <c r="BP15" s="510">
        <f t="shared" si="12"/>
        <v>4753.2</v>
      </c>
      <c r="BQ15" s="511"/>
      <c r="BR15" s="508"/>
      <c r="BS15" s="508"/>
      <c r="BT15" s="509">
        <f>SUM(BR15:BS15)</f>
        <v>0</v>
      </c>
      <c r="BU15" s="510">
        <f t="shared" si="13"/>
        <v>4753.2</v>
      </c>
      <c r="BV15" s="511"/>
      <c r="BW15" s="508"/>
      <c r="BX15" s="508"/>
      <c r="BY15" s="509">
        <f>SUM(BW15:BX15)</f>
        <v>0</v>
      </c>
      <c r="BZ15" s="510">
        <f t="shared" si="14"/>
        <v>4753.2</v>
      </c>
      <c r="CA15" s="511"/>
      <c r="CB15" s="423">
        <f t="shared" si="15"/>
        <v>16776</v>
      </c>
      <c r="CC15" s="376"/>
    </row>
    <row r="16" spans="1:81" x14ac:dyDescent="0.25">
      <c r="A16" s="83"/>
      <c r="B16" s="84" t="s">
        <v>91</v>
      </c>
      <c r="C16" s="84"/>
      <c r="D16" s="84"/>
      <c r="E16" s="84" t="s">
        <v>175</v>
      </c>
      <c r="F16" s="578"/>
      <c r="G16" s="578"/>
      <c r="H16" s="578"/>
      <c r="I16" s="311" t="e">
        <f t="shared" si="0"/>
        <v>#DIV/0!</v>
      </c>
      <c r="J16" s="311" t="e">
        <f t="shared" si="16"/>
        <v>#DIV/0!</v>
      </c>
      <c r="K16" s="85"/>
      <c r="L16" s="336"/>
      <c r="M16" s="86"/>
      <c r="N16" s="87"/>
      <c r="O16" s="161"/>
      <c r="P16" s="358" t="e">
        <f>J16-O16*J16</f>
        <v>#DIV/0!</v>
      </c>
      <c r="Q16" s="86"/>
      <c r="R16" s="86"/>
      <c r="S16" s="86"/>
      <c r="T16" s="208" t="e">
        <f>AVERAGE(W16+Y16+Z16+#REF!+#REF!+#REF!+#REF!+#REF!+#REF!)</f>
        <v>#REF!</v>
      </c>
      <c r="U16" s="219"/>
      <c r="V16" s="196"/>
      <c r="W16" s="202">
        <f t="shared" si="5"/>
        <v>0</v>
      </c>
      <c r="X16" s="220" t="e">
        <f t="shared" si="1"/>
        <v>#DIV/0!</v>
      </c>
      <c r="Y16" s="512"/>
      <c r="Z16" s="513"/>
      <c r="AA16" s="514">
        <f>SUM(Y16:Z16)</f>
        <v>0</v>
      </c>
      <c r="AB16" s="515" t="e">
        <f t="shared" si="6"/>
        <v>#DIV/0!</v>
      </c>
      <c r="AC16" s="467"/>
      <c r="AD16" s="513"/>
      <c r="AE16" s="513"/>
      <c r="AF16" s="514">
        <f>SUM(AD16:AE16)</f>
        <v>0</v>
      </c>
      <c r="AG16" s="551" t="e">
        <f t="shared" si="2"/>
        <v>#DIV/0!</v>
      </c>
      <c r="AH16" s="476"/>
      <c r="AI16" s="513"/>
      <c r="AJ16" s="513"/>
      <c r="AK16" s="552">
        <f>SUM(AI16:AJ16)</f>
        <v>0</v>
      </c>
      <c r="AL16" s="551" t="e">
        <f t="shared" si="3"/>
        <v>#DIV/0!</v>
      </c>
      <c r="AM16" s="476"/>
      <c r="AN16" s="513"/>
      <c r="AO16" s="513"/>
      <c r="AP16" s="514">
        <f>SUM(AN16:AO16)</f>
        <v>0</v>
      </c>
      <c r="AQ16" s="551" t="e">
        <f t="shared" si="7"/>
        <v>#DIV/0!</v>
      </c>
      <c r="AR16" s="476"/>
      <c r="AS16" s="513"/>
      <c r="AT16" s="513"/>
      <c r="AU16" s="514">
        <f>SUM(AS16:AT16)</f>
        <v>0</v>
      </c>
      <c r="AV16" s="515" t="e">
        <f t="shared" si="8"/>
        <v>#DIV/0!</v>
      </c>
      <c r="AW16" s="467"/>
      <c r="AX16" s="513"/>
      <c r="AY16" s="513"/>
      <c r="AZ16" s="514">
        <f>SUM(AX16:AY16)</f>
        <v>0</v>
      </c>
      <c r="BA16" s="515" t="e">
        <f t="shared" si="9"/>
        <v>#DIV/0!</v>
      </c>
      <c r="BB16" s="467"/>
      <c r="BC16" s="513"/>
      <c r="BD16" s="513"/>
      <c r="BE16" s="514">
        <f>SUM(BC16:BD16)</f>
        <v>0</v>
      </c>
      <c r="BF16" s="515" t="e">
        <f t="shared" si="10"/>
        <v>#DIV/0!</v>
      </c>
      <c r="BG16" s="467"/>
      <c r="BH16" s="513"/>
      <c r="BI16" s="513"/>
      <c r="BJ16" s="514">
        <f>SUM(BH16:BI16)</f>
        <v>0</v>
      </c>
      <c r="BK16" s="515" t="e">
        <f t="shared" si="11"/>
        <v>#DIV/0!</v>
      </c>
      <c r="BL16" s="467"/>
      <c r="BM16" s="513"/>
      <c r="BN16" s="513"/>
      <c r="BO16" s="514">
        <f>SUM(BM16:BN16)</f>
        <v>0</v>
      </c>
      <c r="BP16" s="515" t="e">
        <f t="shared" si="12"/>
        <v>#DIV/0!</v>
      </c>
      <c r="BQ16" s="467"/>
      <c r="BR16" s="513"/>
      <c r="BS16" s="513"/>
      <c r="BT16" s="514">
        <f>SUM(BR16:BS16)</f>
        <v>0</v>
      </c>
      <c r="BU16" s="515" t="e">
        <f t="shared" si="13"/>
        <v>#DIV/0!</v>
      </c>
      <c r="BV16" s="467"/>
      <c r="BW16" s="513"/>
      <c r="BX16" s="513"/>
      <c r="BY16" s="514">
        <f>SUM(BW16:BX16)</f>
        <v>0</v>
      </c>
      <c r="BZ16" s="515" t="e">
        <f t="shared" si="14"/>
        <v>#DIV/0!</v>
      </c>
      <c r="CA16" s="467"/>
      <c r="CB16" s="424">
        <f t="shared" si="15"/>
        <v>0</v>
      </c>
      <c r="CC16" s="377"/>
    </row>
    <row r="17" spans="1:81" x14ac:dyDescent="0.25">
      <c r="A17" s="83"/>
      <c r="B17" s="84"/>
      <c r="C17" s="84"/>
      <c r="D17" s="84"/>
      <c r="E17" s="84" t="s">
        <v>223</v>
      </c>
      <c r="F17" s="578"/>
      <c r="G17" s="578"/>
      <c r="H17" s="578"/>
      <c r="I17" s="311" t="e">
        <f t="shared" ref="I17" si="17">AVERAGE(F17:H17)</f>
        <v>#DIV/0!</v>
      </c>
      <c r="J17" s="311" t="e">
        <f t="shared" ref="J17" si="18">I17</f>
        <v>#DIV/0!</v>
      </c>
      <c r="K17" s="85"/>
      <c r="L17" s="336"/>
      <c r="M17" s="86"/>
      <c r="N17" s="87"/>
      <c r="O17" s="161"/>
      <c r="P17" s="358" t="e">
        <f t="shared" ref="P17" si="19">J17-O17*J17</f>
        <v>#DIV/0!</v>
      </c>
      <c r="Q17" s="86"/>
      <c r="R17" s="86"/>
      <c r="S17" s="86"/>
      <c r="T17" s="208" t="e">
        <f>AVERAGE(W17+Y17+Z17+#REF!+#REF!+#REF!+#REF!+#REF!+#REF!)</f>
        <v>#REF!</v>
      </c>
      <c r="U17" s="219"/>
      <c r="V17" s="196"/>
      <c r="W17" s="202">
        <f t="shared" ref="W17" si="20">V17+U17</f>
        <v>0</v>
      </c>
      <c r="X17" s="220" t="e">
        <f t="shared" ref="X17" si="21">P17-W17</f>
        <v>#DIV/0!</v>
      </c>
      <c r="Y17" s="512"/>
      <c r="Z17" s="513"/>
      <c r="AA17" s="514">
        <f t="shared" ref="AA17" si="22">SUM(Y17:Z17)</f>
        <v>0</v>
      </c>
      <c r="AB17" s="515" t="e">
        <f t="shared" ref="AB17" si="23">$P17-AA17</f>
        <v>#DIV/0!</v>
      </c>
      <c r="AC17" s="467"/>
      <c r="AD17" s="513"/>
      <c r="AE17" s="513"/>
      <c r="AF17" s="514">
        <f t="shared" ref="AF17" si="24">SUM(AD17:AE17)</f>
        <v>0</v>
      </c>
      <c r="AG17" s="551" t="e">
        <f t="shared" ref="AG17" si="25">$P17-AF17</f>
        <v>#DIV/0!</v>
      </c>
      <c r="AH17" s="476"/>
      <c r="AI17" s="513"/>
      <c r="AJ17" s="513"/>
      <c r="AK17" s="552">
        <f t="shared" ref="AK17" si="26">SUM(AI17:AJ17)</f>
        <v>0</v>
      </c>
      <c r="AL17" s="551" t="e">
        <f t="shared" ref="AL17" si="27">$P17-AK17</f>
        <v>#DIV/0!</v>
      </c>
      <c r="AM17" s="476"/>
      <c r="AN17" s="513"/>
      <c r="AO17" s="513"/>
      <c r="AP17" s="514">
        <f t="shared" ref="AP17" si="28">SUM(AN17:AO17)</f>
        <v>0</v>
      </c>
      <c r="AQ17" s="551" t="e">
        <f t="shared" ref="AQ17" si="29">$P17-AP17</f>
        <v>#DIV/0!</v>
      </c>
      <c r="AR17" s="476"/>
      <c r="AS17" s="513"/>
      <c r="AT17" s="513"/>
      <c r="AU17" s="514">
        <f t="shared" ref="AU17" si="30">SUM(AS17:AT17)</f>
        <v>0</v>
      </c>
      <c r="AV17" s="515" t="e">
        <f t="shared" ref="AV17" si="31">$P17-AU17</f>
        <v>#DIV/0!</v>
      </c>
      <c r="AW17" s="467"/>
      <c r="AX17" s="513"/>
      <c r="AY17" s="513"/>
      <c r="AZ17" s="514">
        <f t="shared" ref="AZ17" si="32">SUM(AX17:AY17)</f>
        <v>0</v>
      </c>
      <c r="BA17" s="515" t="e">
        <f t="shared" ref="BA17" si="33">$P17-AZ17</f>
        <v>#DIV/0!</v>
      </c>
      <c r="BB17" s="467"/>
      <c r="BC17" s="513"/>
      <c r="BD17" s="513"/>
      <c r="BE17" s="514">
        <f t="shared" ref="BE17" si="34">SUM(BC17:BD17)</f>
        <v>0</v>
      </c>
      <c r="BF17" s="515" t="e">
        <f t="shared" ref="BF17" si="35">$P17-BE17</f>
        <v>#DIV/0!</v>
      </c>
      <c r="BG17" s="467"/>
      <c r="BH17" s="513"/>
      <c r="BI17" s="513"/>
      <c r="BJ17" s="514">
        <f t="shared" ref="BJ17" si="36">SUM(BH17:BI17)</f>
        <v>0</v>
      </c>
      <c r="BK17" s="515" t="e">
        <f t="shared" ref="BK17" si="37">$P17-BJ17</f>
        <v>#DIV/0!</v>
      </c>
      <c r="BL17" s="467"/>
      <c r="BM17" s="513"/>
      <c r="BN17" s="513"/>
      <c r="BO17" s="514">
        <f t="shared" ref="BO17" si="38">SUM(BM17:BN17)</f>
        <v>0</v>
      </c>
      <c r="BP17" s="515" t="e">
        <f t="shared" ref="BP17" si="39">$P17-BO17</f>
        <v>#DIV/0!</v>
      </c>
      <c r="BQ17" s="467"/>
      <c r="BR17" s="513"/>
      <c r="BS17" s="513"/>
      <c r="BT17" s="514">
        <f t="shared" ref="BT17" si="40">SUM(BR17:BS17)</f>
        <v>0</v>
      </c>
      <c r="BU17" s="515" t="e">
        <f t="shared" ref="BU17" si="41">$P17-BT17</f>
        <v>#DIV/0!</v>
      </c>
      <c r="BV17" s="467"/>
      <c r="BW17" s="513"/>
      <c r="BX17" s="513"/>
      <c r="BY17" s="514">
        <f t="shared" ref="BY17" si="42">SUM(BW17:BX17)</f>
        <v>0</v>
      </c>
      <c r="BZ17" s="515" t="e">
        <f t="shared" ref="BZ17" si="43">$P17-BY17</f>
        <v>#DIV/0!</v>
      </c>
      <c r="CA17" s="467"/>
      <c r="CB17" s="424">
        <f t="shared" ref="CB17" si="44">BY17+BT17+BO17+BJ17+BE17+AZ17+AU17+AP17+AK17+AF17+AA17+H17+G17+F17</f>
        <v>0</v>
      </c>
      <c r="CC17" s="377"/>
    </row>
    <row r="18" spans="1:81" ht="16.5" thickBot="1" x14ac:dyDescent="0.3">
      <c r="A18" s="88"/>
      <c r="B18" s="100"/>
      <c r="C18" s="100"/>
      <c r="D18" s="100"/>
      <c r="E18" s="597" t="s">
        <v>102</v>
      </c>
      <c r="F18" s="582"/>
      <c r="G18" s="582"/>
      <c r="H18" s="582"/>
      <c r="I18" s="328" t="e">
        <f t="shared" si="0"/>
        <v>#DIV/0!</v>
      </c>
      <c r="J18" s="328" t="e">
        <f t="shared" si="16"/>
        <v>#DIV/0!</v>
      </c>
      <c r="K18" s="267"/>
      <c r="L18" s="340"/>
      <c r="M18" s="101"/>
      <c r="N18" s="102"/>
      <c r="O18" s="165"/>
      <c r="P18" s="361" t="e">
        <f>J18-O18*J18</f>
        <v>#DIV/0!</v>
      </c>
      <c r="Q18" s="101"/>
      <c r="R18" s="101"/>
      <c r="S18" s="101"/>
      <c r="T18" s="209" t="e">
        <f>AVERAGE(W18+Y18+Z18+#REF!+#REF!+#REF!+#REF!+#REF!+#REF!)</f>
        <v>#REF!</v>
      </c>
      <c r="U18" s="225"/>
      <c r="V18" s="199"/>
      <c r="W18" s="205">
        <f t="shared" si="5"/>
        <v>0</v>
      </c>
      <c r="X18" s="226" t="e">
        <f t="shared" si="1"/>
        <v>#DIV/0!</v>
      </c>
      <c r="Y18" s="530"/>
      <c r="Z18" s="531"/>
      <c r="AA18" s="532">
        <f>SUM(Y18:Z18)</f>
        <v>0</v>
      </c>
      <c r="AB18" s="533" t="e">
        <f t="shared" si="6"/>
        <v>#DIV/0!</v>
      </c>
      <c r="AC18" s="534"/>
      <c r="AD18" s="531"/>
      <c r="AE18" s="531"/>
      <c r="AF18" s="532">
        <f>SUM(AD18:AE18)</f>
        <v>0</v>
      </c>
      <c r="AG18" s="561" t="e">
        <f t="shared" si="2"/>
        <v>#DIV/0!</v>
      </c>
      <c r="AH18" s="562"/>
      <c r="AI18" s="531"/>
      <c r="AJ18" s="531"/>
      <c r="AK18" s="563">
        <f>SUM(AI18:AJ18)</f>
        <v>0</v>
      </c>
      <c r="AL18" s="561" t="e">
        <f t="shared" si="3"/>
        <v>#DIV/0!</v>
      </c>
      <c r="AM18" s="562"/>
      <c r="AN18" s="531"/>
      <c r="AO18" s="531"/>
      <c r="AP18" s="532">
        <f>SUM(AN18:AO18)</f>
        <v>0</v>
      </c>
      <c r="AQ18" s="561" t="e">
        <f t="shared" si="7"/>
        <v>#DIV/0!</v>
      </c>
      <c r="AR18" s="562"/>
      <c r="AS18" s="531"/>
      <c r="AT18" s="531"/>
      <c r="AU18" s="532">
        <f>SUM(AS18:AT18)</f>
        <v>0</v>
      </c>
      <c r="AV18" s="533" t="e">
        <f t="shared" si="8"/>
        <v>#DIV/0!</v>
      </c>
      <c r="AW18" s="534"/>
      <c r="AX18" s="531"/>
      <c r="AY18" s="531"/>
      <c r="AZ18" s="532">
        <f>SUM(AX18:AY18)</f>
        <v>0</v>
      </c>
      <c r="BA18" s="533" t="e">
        <f t="shared" si="9"/>
        <v>#DIV/0!</v>
      </c>
      <c r="BB18" s="534"/>
      <c r="BC18" s="531"/>
      <c r="BD18" s="531"/>
      <c r="BE18" s="532">
        <f>SUM(BC18:BD18)</f>
        <v>0</v>
      </c>
      <c r="BF18" s="533" t="e">
        <f t="shared" si="10"/>
        <v>#DIV/0!</v>
      </c>
      <c r="BG18" s="534"/>
      <c r="BH18" s="531"/>
      <c r="BI18" s="531"/>
      <c r="BJ18" s="532">
        <f>SUM(BH18:BI18)</f>
        <v>0</v>
      </c>
      <c r="BK18" s="533" t="e">
        <f t="shared" si="11"/>
        <v>#DIV/0!</v>
      </c>
      <c r="BL18" s="534"/>
      <c r="BM18" s="531"/>
      <c r="BN18" s="531"/>
      <c r="BO18" s="532">
        <f>SUM(BM18:BN18)</f>
        <v>0</v>
      </c>
      <c r="BP18" s="533" t="e">
        <f t="shared" si="12"/>
        <v>#DIV/0!</v>
      </c>
      <c r="BQ18" s="534"/>
      <c r="BR18" s="531"/>
      <c r="BS18" s="531"/>
      <c r="BT18" s="532">
        <f>SUM(BR18:BS18)</f>
        <v>0</v>
      </c>
      <c r="BU18" s="533" t="e">
        <f t="shared" si="13"/>
        <v>#DIV/0!</v>
      </c>
      <c r="BV18" s="534"/>
      <c r="BW18" s="531"/>
      <c r="BX18" s="531"/>
      <c r="BY18" s="532">
        <f>SUM(BW18:BX18)</f>
        <v>0</v>
      </c>
      <c r="BZ18" s="533" t="e">
        <f t="shared" si="14"/>
        <v>#DIV/0!</v>
      </c>
      <c r="CA18" s="534"/>
      <c r="CB18" s="434">
        <f t="shared" si="15"/>
        <v>0</v>
      </c>
      <c r="CC18" s="598"/>
    </row>
    <row r="19" spans="1:81" s="282" customFormat="1" x14ac:dyDescent="0.25">
      <c r="A19" s="78" t="s">
        <v>183</v>
      </c>
      <c r="B19" s="79"/>
      <c r="C19" s="191" t="s">
        <v>88</v>
      </c>
      <c r="D19" s="96"/>
      <c r="E19" s="79" t="s">
        <v>224</v>
      </c>
      <c r="F19" s="576"/>
      <c r="G19" s="576"/>
      <c r="H19" s="576"/>
      <c r="I19" s="320" t="e">
        <f>AVERAGE(F19:H19)</f>
        <v>#DIV/0!</v>
      </c>
      <c r="J19" s="320" t="e">
        <f>I19</f>
        <v>#DIV/0!</v>
      </c>
      <c r="K19" s="263"/>
      <c r="L19" s="335"/>
      <c r="M19" s="80"/>
      <c r="N19" s="81"/>
      <c r="O19" s="163"/>
      <c r="P19" s="357" t="e">
        <f>R19/12-O19*(R19/12)</f>
        <v>#DIV/0!</v>
      </c>
      <c r="Q19" s="80"/>
      <c r="R19" s="178" t="e">
        <f>J19*12</f>
        <v>#DIV/0!</v>
      </c>
      <c r="S19" s="178" t="e">
        <f>P19*12</f>
        <v>#DIV/0!</v>
      </c>
      <c r="T19" s="210" t="e">
        <f>AVERAGE(W19+Y19+Z19+#REF!+#REF!+#REF!+#REF!+#REF!+#REF!)</f>
        <v>#REF!</v>
      </c>
      <c r="U19" s="601"/>
      <c r="V19" s="217">
        <v>900</v>
      </c>
      <c r="W19" s="201">
        <f>V19+U19</f>
        <v>900</v>
      </c>
      <c r="X19" s="218" t="e">
        <f>P19-W19</f>
        <v>#DIV/0!</v>
      </c>
      <c r="Y19" s="507"/>
      <c r="Z19" s="508"/>
      <c r="AA19" s="509">
        <f>SUM(Y19:Z19)</f>
        <v>0</v>
      </c>
      <c r="AB19" s="510" t="e">
        <f>$P19-AA19</f>
        <v>#DIV/0!</v>
      </c>
      <c r="AC19" s="511" t="e">
        <f>IF(AB19&gt;0,AB19,0)</f>
        <v>#DIV/0!</v>
      </c>
      <c r="AD19" s="508"/>
      <c r="AE19" s="508"/>
      <c r="AF19" s="509">
        <f>SUM(AD19:AE19)</f>
        <v>0</v>
      </c>
      <c r="AG19" s="548" t="e">
        <f>$P19-AF19</f>
        <v>#DIV/0!</v>
      </c>
      <c r="AH19" s="549" t="e">
        <f>IF(AG19&gt;0,AG19,0)</f>
        <v>#DIV/0!</v>
      </c>
      <c r="AI19" s="508"/>
      <c r="AJ19" s="508"/>
      <c r="AK19" s="550">
        <f>SUM(AI19:AJ19)</f>
        <v>0</v>
      </c>
      <c r="AL19" s="548" t="e">
        <f>$P19-AK19</f>
        <v>#DIV/0!</v>
      </c>
      <c r="AM19" s="549" t="e">
        <f>IF(AL19&gt;0,AL19,0)</f>
        <v>#DIV/0!</v>
      </c>
      <c r="AN19" s="508"/>
      <c r="AO19" s="508"/>
      <c r="AP19" s="509">
        <f>SUM(AN19:AO19)</f>
        <v>0</v>
      </c>
      <c r="AQ19" s="548" t="e">
        <f>$P19-AP19</f>
        <v>#DIV/0!</v>
      </c>
      <c r="AR19" s="549" t="e">
        <f>IF(AQ19&gt;0,AQ19,0)</f>
        <v>#DIV/0!</v>
      </c>
      <c r="AS19" s="508"/>
      <c r="AT19" s="508"/>
      <c r="AU19" s="509">
        <f>SUM(AS19:AT19)</f>
        <v>0</v>
      </c>
      <c r="AV19" s="510" t="e">
        <f>$P19-AU19</f>
        <v>#DIV/0!</v>
      </c>
      <c r="AW19" s="511" t="e">
        <f>IF(AV19&gt;0,AV19,0)</f>
        <v>#DIV/0!</v>
      </c>
      <c r="AX19" s="508"/>
      <c r="AY19" s="508"/>
      <c r="AZ19" s="509">
        <f>SUM(AX19:AY19)</f>
        <v>0</v>
      </c>
      <c r="BA19" s="510" t="e">
        <f>$P19-AZ19</f>
        <v>#DIV/0!</v>
      </c>
      <c r="BB19" s="511" t="e">
        <f>IF(BA19&gt;0,BA19,0)</f>
        <v>#DIV/0!</v>
      </c>
      <c r="BC19" s="508"/>
      <c r="BD19" s="508"/>
      <c r="BE19" s="509">
        <f>SUM(BC19:BD19)</f>
        <v>0</v>
      </c>
      <c r="BF19" s="510" t="e">
        <f>$P19-BE19</f>
        <v>#DIV/0!</v>
      </c>
      <c r="BG19" s="511" t="e">
        <f>IF(BF19&gt;0,BF19,0)</f>
        <v>#DIV/0!</v>
      </c>
      <c r="BH19" s="508"/>
      <c r="BI19" s="508"/>
      <c r="BJ19" s="509">
        <f>SUM(BH19:BI19)</f>
        <v>0</v>
      </c>
      <c r="BK19" s="510" t="e">
        <f>$P19-BJ19</f>
        <v>#DIV/0!</v>
      </c>
      <c r="BL19" s="511" t="e">
        <f>IF(BK19&gt;0,BK19,0)</f>
        <v>#DIV/0!</v>
      </c>
      <c r="BM19" s="508"/>
      <c r="BN19" s="508"/>
      <c r="BO19" s="509">
        <f>SUM(BM19:BN19)</f>
        <v>0</v>
      </c>
      <c r="BP19" s="510" t="e">
        <f>$P19-BO19</f>
        <v>#DIV/0!</v>
      </c>
      <c r="BQ19" s="511" t="e">
        <f>IF(BP19&gt;0,BP19,0)</f>
        <v>#DIV/0!</v>
      </c>
      <c r="BR19" s="508"/>
      <c r="BS19" s="508"/>
      <c r="BT19" s="509">
        <f>SUM(BR19:BS19)</f>
        <v>0</v>
      </c>
      <c r="BU19" s="510" t="e">
        <f>$P19-BT19</f>
        <v>#DIV/0!</v>
      </c>
      <c r="BV19" s="511" t="e">
        <f>IF(BU19&gt;0,BU19,0)</f>
        <v>#DIV/0!</v>
      </c>
      <c r="BW19" s="508"/>
      <c r="BX19" s="508"/>
      <c r="BY19" s="509">
        <f>SUM(BW19:BX19)</f>
        <v>0</v>
      </c>
      <c r="BZ19" s="510" t="e">
        <f>$P19-BY19</f>
        <v>#DIV/0!</v>
      </c>
      <c r="CA19" s="511" t="e">
        <f>IF(BZ19&gt;0,BZ19,0)</f>
        <v>#DIV/0!</v>
      </c>
      <c r="CB19" s="430">
        <f>BY19+BT19+BO19+BJ19+BE19+AZ19+AU19+AP19+AK19+AF19+AA19+H19+G19+F19</f>
        <v>0</v>
      </c>
      <c r="CC19" s="178" t="e">
        <f>S19-CB19</f>
        <v>#DIV/0!</v>
      </c>
    </row>
    <row r="20" spans="1:81" s="67" customFormat="1" ht="16.5" thickBot="1" x14ac:dyDescent="0.3">
      <c r="A20" s="91"/>
      <c r="B20" s="92"/>
      <c r="C20" s="190" t="s">
        <v>88</v>
      </c>
      <c r="D20" s="93"/>
      <c r="E20" s="92" t="s">
        <v>225</v>
      </c>
      <c r="F20" s="580"/>
      <c r="G20" s="580"/>
      <c r="H20" s="580"/>
      <c r="I20" s="322" t="e">
        <f>AVERAGE(F20:H20)</f>
        <v>#DIV/0!</v>
      </c>
      <c r="J20" s="322" t="e">
        <f>I20</f>
        <v>#DIV/0!</v>
      </c>
      <c r="K20" s="265"/>
      <c r="L20" s="338"/>
      <c r="M20" s="94"/>
      <c r="N20" s="95"/>
      <c r="O20" s="162"/>
      <c r="P20" s="359" t="e">
        <f>R20/12-O20*(R20/12)</f>
        <v>#DIV/0!</v>
      </c>
      <c r="Q20" s="94"/>
      <c r="R20" s="172" t="e">
        <f>J20*12</f>
        <v>#DIV/0!</v>
      </c>
      <c r="S20" s="172" t="e">
        <f>P20*12</f>
        <v>#DIV/0!</v>
      </c>
      <c r="T20" s="211" t="e">
        <f>AVERAGE(W20+Y20+Z20+#REF!+#REF!+#REF!+#REF!+#REF!+#REF!)</f>
        <v>#REF!</v>
      </c>
      <c r="U20" s="602"/>
      <c r="V20" s="221">
        <v>900</v>
      </c>
      <c r="W20" s="203">
        <f>V20+U20</f>
        <v>900</v>
      </c>
      <c r="X20" s="222" t="e">
        <f>P20-W20</f>
        <v>#DIV/0!</v>
      </c>
      <c r="Y20" s="516"/>
      <c r="Z20" s="517"/>
      <c r="AA20" s="518">
        <f>SUM(Y20:Z20)</f>
        <v>0</v>
      </c>
      <c r="AB20" s="519" t="e">
        <f>$P20-AA20</f>
        <v>#DIV/0!</v>
      </c>
      <c r="AC20" s="520" t="e">
        <f>IF(AB20&gt;0,AB20,0)</f>
        <v>#DIV/0!</v>
      </c>
      <c r="AD20" s="517"/>
      <c r="AE20" s="517"/>
      <c r="AF20" s="518">
        <f>SUM(AD20:AE20)</f>
        <v>0</v>
      </c>
      <c r="AG20" s="553" t="e">
        <f>$P20-AF20</f>
        <v>#DIV/0!</v>
      </c>
      <c r="AH20" s="555" t="e">
        <f>IF(AG20&gt;0,AG20,0)</f>
        <v>#DIV/0!</v>
      </c>
      <c r="AI20" s="517"/>
      <c r="AJ20" s="517"/>
      <c r="AK20" s="554">
        <f>SUM(AI20:AJ20)</f>
        <v>0</v>
      </c>
      <c r="AL20" s="553" t="e">
        <f>$P20-AK20</f>
        <v>#DIV/0!</v>
      </c>
      <c r="AM20" s="555" t="e">
        <f>IF(AL20&gt;0,AL20,0)</f>
        <v>#DIV/0!</v>
      </c>
      <c r="AN20" s="517"/>
      <c r="AO20" s="517"/>
      <c r="AP20" s="518">
        <f>SUM(AN20:AO20)</f>
        <v>0</v>
      </c>
      <c r="AQ20" s="553" t="e">
        <f>$P20-AP20</f>
        <v>#DIV/0!</v>
      </c>
      <c r="AR20" s="555" t="e">
        <f>IF(AQ20&gt;0,AQ20,0)</f>
        <v>#DIV/0!</v>
      </c>
      <c r="AS20" s="517"/>
      <c r="AT20" s="517"/>
      <c r="AU20" s="518">
        <f>SUM(AS20:AT20)</f>
        <v>0</v>
      </c>
      <c r="AV20" s="519" t="e">
        <f>$P20-AU20</f>
        <v>#DIV/0!</v>
      </c>
      <c r="AW20" s="520" t="e">
        <f>IF(AV20&gt;0,AV20,0)</f>
        <v>#DIV/0!</v>
      </c>
      <c r="AX20" s="517"/>
      <c r="AY20" s="517"/>
      <c r="AZ20" s="518">
        <f>SUM(AX20:AY20)</f>
        <v>0</v>
      </c>
      <c r="BA20" s="519" t="e">
        <f>$P20-AZ20</f>
        <v>#DIV/0!</v>
      </c>
      <c r="BB20" s="520" t="e">
        <f>IF(BA20&gt;0,BA20,0)</f>
        <v>#DIV/0!</v>
      </c>
      <c r="BC20" s="517"/>
      <c r="BD20" s="517"/>
      <c r="BE20" s="518">
        <f>SUM(BC20:BD20)</f>
        <v>0</v>
      </c>
      <c r="BF20" s="519" t="e">
        <f>$P20-BE20</f>
        <v>#DIV/0!</v>
      </c>
      <c r="BG20" s="520" t="e">
        <f>IF(BF20&gt;0,BF20,0)</f>
        <v>#DIV/0!</v>
      </c>
      <c r="BH20" s="517"/>
      <c r="BI20" s="517"/>
      <c r="BJ20" s="518">
        <f>SUM(BH20:BI20)</f>
        <v>0</v>
      </c>
      <c r="BK20" s="519" t="e">
        <f>$P20-BJ20</f>
        <v>#DIV/0!</v>
      </c>
      <c r="BL20" s="520" t="e">
        <f>IF(BK20&gt;0,BK20,0)</f>
        <v>#DIV/0!</v>
      </c>
      <c r="BM20" s="517"/>
      <c r="BN20" s="517"/>
      <c r="BO20" s="518">
        <f>SUM(BM20:BN20)</f>
        <v>0</v>
      </c>
      <c r="BP20" s="519" t="e">
        <f>$P20-BO20</f>
        <v>#DIV/0!</v>
      </c>
      <c r="BQ20" s="520" t="e">
        <f>IF(BP20&gt;0,BP20,0)</f>
        <v>#DIV/0!</v>
      </c>
      <c r="BR20" s="517"/>
      <c r="BS20" s="517"/>
      <c r="BT20" s="518">
        <f>SUM(BR20:BS20)</f>
        <v>0</v>
      </c>
      <c r="BU20" s="519" t="e">
        <f>$P20-BT20</f>
        <v>#DIV/0!</v>
      </c>
      <c r="BV20" s="520" t="e">
        <f>IF(BU20&gt;0,BU20,0)</f>
        <v>#DIV/0!</v>
      </c>
      <c r="BW20" s="517"/>
      <c r="BX20" s="517"/>
      <c r="BY20" s="518">
        <f>SUM(BW20:BX20)</f>
        <v>0</v>
      </c>
      <c r="BZ20" s="519" t="e">
        <f>$P20-BY20</f>
        <v>#DIV/0!</v>
      </c>
      <c r="CA20" s="520" t="e">
        <f>IF(BZ20&gt;0,BZ20,0)</f>
        <v>#DIV/0!</v>
      </c>
      <c r="CB20" s="426">
        <f>BY20+BT20+BO20+BJ20+BE20+AZ20+AU20+AP20+AK20+AF20+AA20+H20+G20+F20</f>
        <v>0</v>
      </c>
      <c r="CC20" s="172" t="e">
        <f>S20-CB20</f>
        <v>#DIV/0!</v>
      </c>
    </row>
    <row r="21" spans="1:81" x14ac:dyDescent="0.25">
      <c r="A21" s="88" t="s">
        <v>103</v>
      </c>
      <c r="B21" s="97"/>
      <c r="C21" s="97"/>
      <c r="D21" s="97"/>
      <c r="E21" s="453" t="s">
        <v>104</v>
      </c>
      <c r="F21" s="581"/>
      <c r="G21" s="581"/>
      <c r="H21" s="581"/>
      <c r="I21" s="324" t="e">
        <f t="shared" si="0"/>
        <v>#DIV/0!</v>
      </c>
      <c r="J21" s="324" t="e">
        <f t="shared" si="16"/>
        <v>#DIV/0!</v>
      </c>
      <c r="K21" s="266"/>
      <c r="L21" s="339"/>
      <c r="M21" s="98"/>
      <c r="N21" s="99"/>
      <c r="O21" s="164"/>
      <c r="P21" s="360" t="e">
        <f t="shared" ref="P21:P80" si="45">J21-O21*J21</f>
        <v>#DIV/0!</v>
      </c>
      <c r="Q21" s="98"/>
      <c r="R21" s="98"/>
      <c r="S21" s="98"/>
      <c r="T21" s="212" t="e">
        <f>AVERAGE(W21+Y21+Z21+#REF!+#REF!+#REF!+#REF!+#REF!+#REF!)</f>
        <v>#REF!</v>
      </c>
      <c r="U21" s="223"/>
      <c r="V21" s="198"/>
      <c r="W21" s="204">
        <f t="shared" si="5"/>
        <v>0</v>
      </c>
      <c r="X21" s="224" t="e">
        <f t="shared" si="1"/>
        <v>#DIV/0!</v>
      </c>
      <c r="Y21" s="525"/>
      <c r="Z21" s="526"/>
      <c r="AA21" s="527">
        <f>SUM(Y21:Z21)</f>
        <v>0</v>
      </c>
      <c r="AB21" s="528" t="e">
        <f t="shared" si="6"/>
        <v>#DIV/0!</v>
      </c>
      <c r="AC21" s="529"/>
      <c r="AD21" s="526"/>
      <c r="AE21" s="526"/>
      <c r="AF21" s="527">
        <f>SUM(AD21:AE21)</f>
        <v>0</v>
      </c>
      <c r="AG21" s="558" t="e">
        <f t="shared" si="2"/>
        <v>#DIV/0!</v>
      </c>
      <c r="AH21" s="559"/>
      <c r="AI21" s="526"/>
      <c r="AJ21" s="526"/>
      <c r="AK21" s="560">
        <f>SUM(AI21:AJ21)</f>
        <v>0</v>
      </c>
      <c r="AL21" s="558" t="e">
        <f t="shared" si="3"/>
        <v>#DIV/0!</v>
      </c>
      <c r="AM21" s="559"/>
      <c r="AN21" s="526"/>
      <c r="AO21" s="526"/>
      <c r="AP21" s="527">
        <f>SUM(AN21:AO21)</f>
        <v>0</v>
      </c>
      <c r="AQ21" s="558" t="e">
        <f t="shared" si="7"/>
        <v>#DIV/0!</v>
      </c>
      <c r="AR21" s="559"/>
      <c r="AS21" s="526"/>
      <c r="AT21" s="526"/>
      <c r="AU21" s="527">
        <f>SUM(AS21:AT21)</f>
        <v>0</v>
      </c>
      <c r="AV21" s="528" t="e">
        <f t="shared" si="8"/>
        <v>#DIV/0!</v>
      </c>
      <c r="AW21" s="529"/>
      <c r="AX21" s="526"/>
      <c r="AY21" s="526"/>
      <c r="AZ21" s="527">
        <f>SUM(AX21:AY21)</f>
        <v>0</v>
      </c>
      <c r="BA21" s="528" t="e">
        <f t="shared" si="9"/>
        <v>#DIV/0!</v>
      </c>
      <c r="BB21" s="529"/>
      <c r="BC21" s="526"/>
      <c r="BD21" s="526"/>
      <c r="BE21" s="527">
        <f>SUM(BC21:BD21)</f>
        <v>0</v>
      </c>
      <c r="BF21" s="528" t="e">
        <f t="shared" si="10"/>
        <v>#DIV/0!</v>
      </c>
      <c r="BG21" s="529"/>
      <c r="BH21" s="526"/>
      <c r="BI21" s="526"/>
      <c r="BJ21" s="527">
        <f>SUM(BH21:BI21)</f>
        <v>0</v>
      </c>
      <c r="BK21" s="528" t="e">
        <f t="shared" si="11"/>
        <v>#DIV/0!</v>
      </c>
      <c r="BL21" s="529"/>
      <c r="BM21" s="526"/>
      <c r="BN21" s="526"/>
      <c r="BO21" s="527">
        <f>SUM(BM21:BN21)</f>
        <v>0</v>
      </c>
      <c r="BP21" s="528" t="e">
        <f t="shared" si="12"/>
        <v>#DIV/0!</v>
      </c>
      <c r="BQ21" s="529"/>
      <c r="BR21" s="526"/>
      <c r="BS21" s="526"/>
      <c r="BT21" s="527">
        <f>SUM(BR21:BS21)</f>
        <v>0</v>
      </c>
      <c r="BU21" s="528" t="e">
        <f t="shared" si="13"/>
        <v>#DIV/0!</v>
      </c>
      <c r="BV21" s="529"/>
      <c r="BW21" s="526"/>
      <c r="BX21" s="526"/>
      <c r="BY21" s="527">
        <f>SUM(BW21:BX21)</f>
        <v>0</v>
      </c>
      <c r="BZ21" s="528" t="e">
        <f t="shared" si="14"/>
        <v>#DIV/0!</v>
      </c>
      <c r="CA21" s="529"/>
      <c r="CB21" s="599">
        <f t="shared" si="15"/>
        <v>0</v>
      </c>
      <c r="CC21" s="600"/>
    </row>
    <row r="22" spans="1:81" x14ac:dyDescent="0.25">
      <c r="A22" s="88"/>
      <c r="B22" s="84"/>
      <c r="C22" s="189" t="s">
        <v>88</v>
      </c>
      <c r="D22" s="90"/>
      <c r="E22" s="90" t="s">
        <v>105</v>
      </c>
      <c r="F22" s="578"/>
      <c r="G22" s="578"/>
      <c r="H22" s="578"/>
      <c r="I22" s="311" t="e">
        <f t="shared" si="0"/>
        <v>#DIV/0!</v>
      </c>
      <c r="J22" s="311" t="e">
        <f t="shared" si="16"/>
        <v>#DIV/0!</v>
      </c>
      <c r="K22" s="85"/>
      <c r="L22" s="336"/>
      <c r="M22" s="86"/>
      <c r="N22" s="87"/>
      <c r="O22" s="161"/>
      <c r="P22" s="358" t="e">
        <f>R22/12-O22*(R22/12)</f>
        <v>#DIV/0!</v>
      </c>
      <c r="Q22" s="86"/>
      <c r="R22" s="171" t="e">
        <f>J22*12</f>
        <v>#DIV/0!</v>
      </c>
      <c r="S22" s="171" t="e">
        <f>P22*12</f>
        <v>#DIV/0!</v>
      </c>
      <c r="T22" s="208" t="e">
        <f>AVERAGE(W22+Y22+Z22+#REF!+#REF!+#REF!+#REF!+#REF!+#REF!)</f>
        <v>#REF!</v>
      </c>
      <c r="U22" s="219"/>
      <c r="V22" s="196"/>
      <c r="W22" s="202">
        <f t="shared" si="5"/>
        <v>0</v>
      </c>
      <c r="X22" s="220" t="e">
        <f t="shared" si="1"/>
        <v>#DIV/0!</v>
      </c>
      <c r="Y22" s="512"/>
      <c r="Z22" s="513"/>
      <c r="AA22" s="514">
        <f>SUM(Y22:Z22)</f>
        <v>0</v>
      </c>
      <c r="AB22" s="515" t="e">
        <f t="shared" si="6"/>
        <v>#DIV/0!</v>
      </c>
      <c r="AC22" s="467" t="e">
        <f>IF(AB22&gt;0,AB22,0)</f>
        <v>#DIV/0!</v>
      </c>
      <c r="AD22" s="513"/>
      <c r="AE22" s="513"/>
      <c r="AF22" s="514">
        <f>SUM(AD22:AE22)</f>
        <v>0</v>
      </c>
      <c r="AG22" s="551" t="e">
        <f t="shared" si="2"/>
        <v>#DIV/0!</v>
      </c>
      <c r="AH22" s="476" t="e">
        <f>IF(AG22&gt;0,AG22,0)</f>
        <v>#DIV/0!</v>
      </c>
      <c r="AI22" s="513"/>
      <c r="AJ22" s="513"/>
      <c r="AK22" s="552">
        <f>SUM(AI22:AJ22)</f>
        <v>0</v>
      </c>
      <c r="AL22" s="551" t="e">
        <f t="shared" si="3"/>
        <v>#DIV/0!</v>
      </c>
      <c r="AM22" s="476" t="e">
        <f>IF(AL22&gt;0,AL22,0)</f>
        <v>#DIV/0!</v>
      </c>
      <c r="AN22" s="513"/>
      <c r="AO22" s="513"/>
      <c r="AP22" s="514">
        <f>SUM(AN22:AO22)</f>
        <v>0</v>
      </c>
      <c r="AQ22" s="551" t="e">
        <f t="shared" si="7"/>
        <v>#DIV/0!</v>
      </c>
      <c r="AR22" s="476" t="e">
        <f>IF(AQ22&gt;0,AQ22,0)</f>
        <v>#DIV/0!</v>
      </c>
      <c r="AS22" s="513"/>
      <c r="AT22" s="513"/>
      <c r="AU22" s="514">
        <f>SUM(AS22:AT22)</f>
        <v>0</v>
      </c>
      <c r="AV22" s="515" t="e">
        <f t="shared" si="8"/>
        <v>#DIV/0!</v>
      </c>
      <c r="AW22" s="467" t="e">
        <f>IF(AV22&gt;0,AV22,0)</f>
        <v>#DIV/0!</v>
      </c>
      <c r="AX22" s="513"/>
      <c r="AY22" s="513"/>
      <c r="AZ22" s="514">
        <f>SUM(AX22:AY22)</f>
        <v>0</v>
      </c>
      <c r="BA22" s="515" t="e">
        <f t="shared" si="9"/>
        <v>#DIV/0!</v>
      </c>
      <c r="BB22" s="467" t="e">
        <f>IF(BA22&gt;0,BA22,0)</f>
        <v>#DIV/0!</v>
      </c>
      <c r="BC22" s="513"/>
      <c r="BD22" s="513"/>
      <c r="BE22" s="514">
        <f>SUM(BC22:BD22)</f>
        <v>0</v>
      </c>
      <c r="BF22" s="515" t="e">
        <f t="shared" si="10"/>
        <v>#DIV/0!</v>
      </c>
      <c r="BG22" s="467" t="e">
        <f>IF(BF22&gt;0,BF22,0)</f>
        <v>#DIV/0!</v>
      </c>
      <c r="BH22" s="513"/>
      <c r="BI22" s="513"/>
      <c r="BJ22" s="514">
        <f>SUM(BH22:BI22)</f>
        <v>0</v>
      </c>
      <c r="BK22" s="515" t="e">
        <f t="shared" si="11"/>
        <v>#DIV/0!</v>
      </c>
      <c r="BL22" s="467" t="e">
        <f>IF(BK22&gt;0,BK22,0)</f>
        <v>#DIV/0!</v>
      </c>
      <c r="BM22" s="513"/>
      <c r="BN22" s="513"/>
      <c r="BO22" s="514">
        <f>SUM(BM22:BN22)</f>
        <v>0</v>
      </c>
      <c r="BP22" s="515" t="e">
        <f t="shared" si="12"/>
        <v>#DIV/0!</v>
      </c>
      <c r="BQ22" s="467" t="e">
        <f>IF(BP22&gt;0,BP22,0)</f>
        <v>#DIV/0!</v>
      </c>
      <c r="BR22" s="513"/>
      <c r="BS22" s="513"/>
      <c r="BT22" s="514">
        <f>SUM(BR22:BS22)</f>
        <v>0</v>
      </c>
      <c r="BU22" s="515" t="e">
        <f t="shared" si="13"/>
        <v>#DIV/0!</v>
      </c>
      <c r="BV22" s="467" t="e">
        <f>IF(BU22&gt;0,BU22,0)</f>
        <v>#DIV/0!</v>
      </c>
      <c r="BW22" s="513"/>
      <c r="BX22" s="513"/>
      <c r="BY22" s="514">
        <f>SUM(BW22:BX22)</f>
        <v>0</v>
      </c>
      <c r="BZ22" s="515" t="e">
        <f t="shared" si="14"/>
        <v>#DIV/0!</v>
      </c>
      <c r="CA22" s="467" t="e">
        <f>IF(BZ22&gt;0,BZ22,0)</f>
        <v>#DIV/0!</v>
      </c>
      <c r="CB22" s="425">
        <f t="shared" si="15"/>
        <v>0</v>
      </c>
      <c r="CC22" s="171" t="e">
        <f>S22-CB22</f>
        <v>#DIV/0!</v>
      </c>
    </row>
    <row r="23" spans="1:81" x14ac:dyDescent="0.25">
      <c r="A23" s="88"/>
      <c r="B23" s="84"/>
      <c r="C23" s="189" t="s">
        <v>88</v>
      </c>
      <c r="D23" s="90"/>
      <c r="E23" s="90" t="s">
        <v>106</v>
      </c>
      <c r="F23" s="578"/>
      <c r="G23" s="578"/>
      <c r="H23" s="578"/>
      <c r="I23" s="311" t="e">
        <f t="shared" si="0"/>
        <v>#DIV/0!</v>
      </c>
      <c r="J23" s="311" t="e">
        <f t="shared" si="16"/>
        <v>#DIV/0!</v>
      </c>
      <c r="K23" s="85"/>
      <c r="L23" s="336"/>
      <c r="M23" s="86"/>
      <c r="N23" s="87"/>
      <c r="O23" s="161"/>
      <c r="P23" s="358" t="e">
        <f>R23/12-O23*(R23/12)</f>
        <v>#DIV/0!</v>
      </c>
      <c r="Q23" s="86"/>
      <c r="R23" s="171" t="e">
        <f>J23*12</f>
        <v>#DIV/0!</v>
      </c>
      <c r="S23" s="171" t="e">
        <f>P23*12</f>
        <v>#DIV/0!</v>
      </c>
      <c r="T23" s="208" t="e">
        <f>AVERAGE(W23+Y23+Z23+#REF!+#REF!+#REF!+#REF!+#REF!+#REF!)</f>
        <v>#REF!</v>
      </c>
      <c r="U23" s="219"/>
      <c r="V23" s="196"/>
      <c r="W23" s="202">
        <f t="shared" si="5"/>
        <v>0</v>
      </c>
      <c r="X23" s="220" t="e">
        <f t="shared" si="1"/>
        <v>#DIV/0!</v>
      </c>
      <c r="Y23" s="512"/>
      <c r="Z23" s="513"/>
      <c r="AA23" s="514">
        <f>SUM(Y23:Z23)</f>
        <v>0</v>
      </c>
      <c r="AB23" s="515" t="e">
        <f t="shared" si="6"/>
        <v>#DIV/0!</v>
      </c>
      <c r="AC23" s="467" t="e">
        <f>IF(AB23&gt;0,AB23,0)</f>
        <v>#DIV/0!</v>
      </c>
      <c r="AD23" s="513"/>
      <c r="AE23" s="513"/>
      <c r="AF23" s="514">
        <f>SUM(AD23:AE23)</f>
        <v>0</v>
      </c>
      <c r="AG23" s="551" t="e">
        <f t="shared" si="2"/>
        <v>#DIV/0!</v>
      </c>
      <c r="AH23" s="476" t="e">
        <f>IF(AG23&gt;0,AG23,0)</f>
        <v>#DIV/0!</v>
      </c>
      <c r="AI23" s="513"/>
      <c r="AJ23" s="513"/>
      <c r="AK23" s="552">
        <f>SUM(AI23:AJ23)</f>
        <v>0</v>
      </c>
      <c r="AL23" s="551" t="e">
        <f t="shared" si="3"/>
        <v>#DIV/0!</v>
      </c>
      <c r="AM23" s="476" t="e">
        <f>IF(AL23&gt;0,AL23,0)</f>
        <v>#DIV/0!</v>
      </c>
      <c r="AN23" s="513"/>
      <c r="AO23" s="513"/>
      <c r="AP23" s="514">
        <f>SUM(AN23:AO23)</f>
        <v>0</v>
      </c>
      <c r="AQ23" s="551" t="e">
        <f t="shared" si="7"/>
        <v>#DIV/0!</v>
      </c>
      <c r="AR23" s="476" t="e">
        <f>IF(AQ23&gt;0,AQ23,0)</f>
        <v>#DIV/0!</v>
      </c>
      <c r="AS23" s="513"/>
      <c r="AT23" s="513"/>
      <c r="AU23" s="514">
        <f>SUM(AS23:AT23)</f>
        <v>0</v>
      </c>
      <c r="AV23" s="515" t="e">
        <f t="shared" si="8"/>
        <v>#DIV/0!</v>
      </c>
      <c r="AW23" s="467" t="e">
        <f>IF(AV23&gt;0,AV23,0)</f>
        <v>#DIV/0!</v>
      </c>
      <c r="AX23" s="513"/>
      <c r="AY23" s="513"/>
      <c r="AZ23" s="514">
        <f>SUM(AX23:AY23)</f>
        <v>0</v>
      </c>
      <c r="BA23" s="515" t="e">
        <f t="shared" si="9"/>
        <v>#DIV/0!</v>
      </c>
      <c r="BB23" s="467" t="e">
        <f>IF(BA23&gt;0,BA23,0)</f>
        <v>#DIV/0!</v>
      </c>
      <c r="BC23" s="513"/>
      <c r="BD23" s="513"/>
      <c r="BE23" s="514">
        <f>SUM(BC23:BD23)</f>
        <v>0</v>
      </c>
      <c r="BF23" s="515" t="e">
        <f t="shared" si="10"/>
        <v>#DIV/0!</v>
      </c>
      <c r="BG23" s="467" t="e">
        <f>IF(BF23&gt;0,BF23,0)</f>
        <v>#DIV/0!</v>
      </c>
      <c r="BH23" s="513"/>
      <c r="BI23" s="513"/>
      <c r="BJ23" s="514">
        <f>SUM(BH23:BI23)</f>
        <v>0</v>
      </c>
      <c r="BK23" s="515" t="e">
        <f t="shared" si="11"/>
        <v>#DIV/0!</v>
      </c>
      <c r="BL23" s="467" t="e">
        <f>IF(BK23&gt;0,BK23,0)</f>
        <v>#DIV/0!</v>
      </c>
      <c r="BM23" s="513"/>
      <c r="BN23" s="513"/>
      <c r="BO23" s="514">
        <f>SUM(BM23:BN23)</f>
        <v>0</v>
      </c>
      <c r="BP23" s="515" t="e">
        <f t="shared" si="12"/>
        <v>#DIV/0!</v>
      </c>
      <c r="BQ23" s="467" t="e">
        <f>IF(BP23&gt;0,BP23,0)</f>
        <v>#DIV/0!</v>
      </c>
      <c r="BR23" s="513"/>
      <c r="BS23" s="513"/>
      <c r="BT23" s="514">
        <f>SUM(BR23:BS23)</f>
        <v>0</v>
      </c>
      <c r="BU23" s="515" t="e">
        <f t="shared" si="13"/>
        <v>#DIV/0!</v>
      </c>
      <c r="BV23" s="467" t="e">
        <f>IF(BU23&gt;0,BU23,0)</f>
        <v>#DIV/0!</v>
      </c>
      <c r="BW23" s="513"/>
      <c r="BX23" s="513"/>
      <c r="BY23" s="514">
        <f>SUM(BW23:BX23)</f>
        <v>0</v>
      </c>
      <c r="BZ23" s="515" t="e">
        <f t="shared" si="14"/>
        <v>#DIV/0!</v>
      </c>
      <c r="CA23" s="467" t="e">
        <f>IF(BZ23&gt;0,BZ23,0)</f>
        <v>#DIV/0!</v>
      </c>
      <c r="CB23" s="425">
        <f t="shared" si="15"/>
        <v>0</v>
      </c>
      <c r="CC23" s="171" t="e">
        <f>S23-CB23</f>
        <v>#DIV/0!</v>
      </c>
    </row>
    <row r="24" spans="1:81" ht="16.5" thickBot="1" x14ac:dyDescent="0.3">
      <c r="A24" s="88"/>
      <c r="B24" s="92"/>
      <c r="C24" s="190" t="s">
        <v>88</v>
      </c>
      <c r="D24" s="93"/>
      <c r="E24" s="93" t="s">
        <v>107</v>
      </c>
      <c r="F24" s="580"/>
      <c r="G24" s="580"/>
      <c r="H24" s="580"/>
      <c r="I24" s="322" t="e">
        <f t="shared" si="0"/>
        <v>#DIV/0!</v>
      </c>
      <c r="J24" s="328" t="e">
        <f t="shared" si="16"/>
        <v>#DIV/0!</v>
      </c>
      <c r="K24" s="265"/>
      <c r="L24" s="338"/>
      <c r="M24" s="94"/>
      <c r="N24" s="95"/>
      <c r="O24" s="162"/>
      <c r="P24" s="359" t="e">
        <f>R24/12-O24*(R24/12)</f>
        <v>#DIV/0!</v>
      </c>
      <c r="Q24" s="94"/>
      <c r="R24" s="172" t="e">
        <f>J24*12</f>
        <v>#DIV/0!</v>
      </c>
      <c r="S24" s="172" t="e">
        <f>P24*12</f>
        <v>#DIV/0!</v>
      </c>
      <c r="T24" s="209" t="e">
        <f>AVERAGE(W24+Y24+Z24+#REF!+#REF!+#REF!+#REF!+#REF!+#REF!)</f>
        <v>#REF!</v>
      </c>
      <c r="U24" s="221"/>
      <c r="V24" s="197"/>
      <c r="W24" s="203">
        <f t="shared" si="5"/>
        <v>0</v>
      </c>
      <c r="X24" s="222" t="e">
        <f t="shared" si="1"/>
        <v>#DIV/0!</v>
      </c>
      <c r="Y24" s="516"/>
      <c r="Z24" s="517"/>
      <c r="AA24" s="518">
        <f>SUM(Y24:Z24)</f>
        <v>0</v>
      </c>
      <c r="AB24" s="519" t="e">
        <f t="shared" si="6"/>
        <v>#DIV/0!</v>
      </c>
      <c r="AC24" s="467" t="e">
        <f>IF(AB24&gt;0,AB24,0)</f>
        <v>#DIV/0!</v>
      </c>
      <c r="AD24" s="517"/>
      <c r="AE24" s="517"/>
      <c r="AF24" s="518">
        <f>SUM(AD24:AE24)</f>
        <v>0</v>
      </c>
      <c r="AG24" s="553" t="e">
        <f t="shared" si="2"/>
        <v>#DIV/0!</v>
      </c>
      <c r="AH24" s="476" t="e">
        <f>IF(AG24&gt;0,AG24,0)</f>
        <v>#DIV/0!</v>
      </c>
      <c r="AI24" s="517"/>
      <c r="AJ24" s="517"/>
      <c r="AK24" s="554">
        <f>SUM(AI24:AJ24)</f>
        <v>0</v>
      </c>
      <c r="AL24" s="553" t="e">
        <f t="shared" si="3"/>
        <v>#DIV/0!</v>
      </c>
      <c r="AM24" s="476" t="e">
        <f>IF(AL24&gt;0,AL24,0)</f>
        <v>#DIV/0!</v>
      </c>
      <c r="AN24" s="517"/>
      <c r="AO24" s="517"/>
      <c r="AP24" s="518">
        <f>SUM(AN24:AO24)</f>
        <v>0</v>
      </c>
      <c r="AQ24" s="553" t="e">
        <f t="shared" si="7"/>
        <v>#DIV/0!</v>
      </c>
      <c r="AR24" s="476" t="e">
        <f>IF(AQ24&gt;0,AQ24,0)</f>
        <v>#DIV/0!</v>
      </c>
      <c r="AS24" s="517"/>
      <c r="AT24" s="517"/>
      <c r="AU24" s="518">
        <f>SUM(AS24:AT24)</f>
        <v>0</v>
      </c>
      <c r="AV24" s="519" t="e">
        <f t="shared" si="8"/>
        <v>#DIV/0!</v>
      </c>
      <c r="AW24" s="467" t="e">
        <f>IF(AV24&gt;0,AV24,0)</f>
        <v>#DIV/0!</v>
      </c>
      <c r="AX24" s="517"/>
      <c r="AY24" s="517"/>
      <c r="AZ24" s="518">
        <f>SUM(AX24:AY24)</f>
        <v>0</v>
      </c>
      <c r="BA24" s="519" t="e">
        <f t="shared" si="9"/>
        <v>#DIV/0!</v>
      </c>
      <c r="BB24" s="467" t="e">
        <f>IF(BA24&gt;0,BA24,0)</f>
        <v>#DIV/0!</v>
      </c>
      <c r="BC24" s="517"/>
      <c r="BD24" s="517"/>
      <c r="BE24" s="518">
        <f>SUM(BC24:BD24)</f>
        <v>0</v>
      </c>
      <c r="BF24" s="519" t="e">
        <f t="shared" si="10"/>
        <v>#DIV/0!</v>
      </c>
      <c r="BG24" s="467" t="e">
        <f>IF(BF24&gt;0,BF24,0)</f>
        <v>#DIV/0!</v>
      </c>
      <c r="BH24" s="517"/>
      <c r="BI24" s="517"/>
      <c r="BJ24" s="518">
        <f>SUM(BH24:BI24)</f>
        <v>0</v>
      </c>
      <c r="BK24" s="519" t="e">
        <f t="shared" si="11"/>
        <v>#DIV/0!</v>
      </c>
      <c r="BL24" s="467" t="e">
        <f>IF(BK24&gt;0,BK24,0)</f>
        <v>#DIV/0!</v>
      </c>
      <c r="BM24" s="517"/>
      <c r="BN24" s="517"/>
      <c r="BO24" s="518">
        <f>SUM(BM24:BN24)</f>
        <v>0</v>
      </c>
      <c r="BP24" s="519" t="e">
        <f t="shared" si="12"/>
        <v>#DIV/0!</v>
      </c>
      <c r="BQ24" s="467" t="e">
        <f>IF(BP24&gt;0,BP24,0)</f>
        <v>#DIV/0!</v>
      </c>
      <c r="BR24" s="517"/>
      <c r="BS24" s="517"/>
      <c r="BT24" s="518">
        <f>SUM(BR24:BS24)</f>
        <v>0</v>
      </c>
      <c r="BU24" s="519" t="e">
        <f t="shared" si="13"/>
        <v>#DIV/0!</v>
      </c>
      <c r="BV24" s="467" t="e">
        <f>IF(BU24&gt;0,BU24,0)</f>
        <v>#DIV/0!</v>
      </c>
      <c r="BW24" s="517"/>
      <c r="BX24" s="517"/>
      <c r="BY24" s="518">
        <f>SUM(BW24:BX24)</f>
        <v>0</v>
      </c>
      <c r="BZ24" s="519" t="e">
        <f t="shared" si="14"/>
        <v>#DIV/0!</v>
      </c>
      <c r="CA24" s="467" t="e">
        <f>IF(BZ24&gt;0,BZ24,0)</f>
        <v>#DIV/0!</v>
      </c>
      <c r="CB24" s="426">
        <f t="shared" si="15"/>
        <v>0</v>
      </c>
      <c r="CC24" s="172" t="e">
        <f>S24-CB24</f>
        <v>#DIV/0!</v>
      </c>
    </row>
    <row r="25" spans="1:81" x14ac:dyDescent="0.25">
      <c r="A25" s="78" t="s">
        <v>10</v>
      </c>
      <c r="B25" s="79" t="s">
        <v>91</v>
      </c>
      <c r="C25" s="79"/>
      <c r="D25" s="79"/>
      <c r="E25" s="79" t="s">
        <v>11</v>
      </c>
      <c r="F25" s="576"/>
      <c r="G25" s="576"/>
      <c r="H25" s="576"/>
      <c r="I25" s="320" t="e">
        <f t="shared" si="0"/>
        <v>#DIV/0!</v>
      </c>
      <c r="J25" s="320" t="e">
        <f t="shared" si="16"/>
        <v>#DIV/0!</v>
      </c>
      <c r="K25" s="263" t="s">
        <v>188</v>
      </c>
      <c r="L25" s="335" t="s">
        <v>189</v>
      </c>
      <c r="M25" s="80"/>
      <c r="N25" s="81"/>
      <c r="O25" s="163"/>
      <c r="P25" s="360" t="e">
        <f t="shared" si="45"/>
        <v>#DIV/0!</v>
      </c>
      <c r="Q25" s="80"/>
      <c r="R25" s="80"/>
      <c r="S25" s="80"/>
      <c r="T25" s="210" t="e">
        <f>AVERAGE(W25+Y25+Z25+#REF!+#REF!+#REF!+#REF!+#REF!+#REF!)</f>
        <v>#REF!</v>
      </c>
      <c r="U25" s="217"/>
      <c r="V25" s="195"/>
      <c r="W25" s="201">
        <f t="shared" si="5"/>
        <v>0</v>
      </c>
      <c r="X25" s="218" t="e">
        <f t="shared" si="1"/>
        <v>#DIV/0!</v>
      </c>
      <c r="Y25" s="507"/>
      <c r="Z25" s="508"/>
      <c r="AA25" s="509">
        <f>SUM(Y25:Z25)</f>
        <v>0</v>
      </c>
      <c r="AB25" s="510" t="e">
        <f t="shared" si="6"/>
        <v>#DIV/0!</v>
      </c>
      <c r="AC25" s="511"/>
      <c r="AD25" s="508"/>
      <c r="AE25" s="508"/>
      <c r="AF25" s="509">
        <f>SUM(AD25:AE25)</f>
        <v>0</v>
      </c>
      <c r="AG25" s="548" t="e">
        <f t="shared" si="2"/>
        <v>#DIV/0!</v>
      </c>
      <c r="AH25" s="549"/>
      <c r="AI25" s="508"/>
      <c r="AJ25" s="508"/>
      <c r="AK25" s="550">
        <f>SUM(AI25:AJ25)</f>
        <v>0</v>
      </c>
      <c r="AL25" s="548" t="e">
        <f t="shared" si="3"/>
        <v>#DIV/0!</v>
      </c>
      <c r="AM25" s="549"/>
      <c r="AN25" s="508"/>
      <c r="AO25" s="508"/>
      <c r="AP25" s="509">
        <f>SUM(AN25:AO25)</f>
        <v>0</v>
      </c>
      <c r="AQ25" s="548" t="e">
        <f t="shared" si="7"/>
        <v>#DIV/0!</v>
      </c>
      <c r="AR25" s="549"/>
      <c r="AS25" s="508"/>
      <c r="AT25" s="508"/>
      <c r="AU25" s="509">
        <f>SUM(AS25:AT25)</f>
        <v>0</v>
      </c>
      <c r="AV25" s="510" t="e">
        <f t="shared" si="8"/>
        <v>#DIV/0!</v>
      </c>
      <c r="AW25" s="511"/>
      <c r="AX25" s="508"/>
      <c r="AY25" s="508"/>
      <c r="AZ25" s="509">
        <f>SUM(AX25:AY25)</f>
        <v>0</v>
      </c>
      <c r="BA25" s="510" t="e">
        <f t="shared" si="9"/>
        <v>#DIV/0!</v>
      </c>
      <c r="BB25" s="511"/>
      <c r="BC25" s="508"/>
      <c r="BD25" s="508"/>
      <c r="BE25" s="509">
        <f>SUM(BC25:BD25)</f>
        <v>0</v>
      </c>
      <c r="BF25" s="510" t="e">
        <f t="shared" si="10"/>
        <v>#DIV/0!</v>
      </c>
      <c r="BG25" s="511"/>
      <c r="BH25" s="508"/>
      <c r="BI25" s="508"/>
      <c r="BJ25" s="509">
        <f>SUM(BH25:BI25)</f>
        <v>0</v>
      </c>
      <c r="BK25" s="510" t="e">
        <f t="shared" si="11"/>
        <v>#DIV/0!</v>
      </c>
      <c r="BL25" s="511"/>
      <c r="BM25" s="508"/>
      <c r="BN25" s="508"/>
      <c r="BO25" s="509">
        <f>SUM(BM25:BN25)</f>
        <v>0</v>
      </c>
      <c r="BP25" s="510" t="e">
        <f t="shared" si="12"/>
        <v>#DIV/0!</v>
      </c>
      <c r="BQ25" s="511"/>
      <c r="BR25" s="508"/>
      <c r="BS25" s="508"/>
      <c r="BT25" s="509">
        <f>SUM(BR25:BS25)</f>
        <v>0</v>
      </c>
      <c r="BU25" s="510" t="e">
        <f t="shared" si="13"/>
        <v>#DIV/0!</v>
      </c>
      <c r="BV25" s="511"/>
      <c r="BW25" s="508"/>
      <c r="BX25" s="508"/>
      <c r="BY25" s="509">
        <f>SUM(BW25:BX25)</f>
        <v>0</v>
      </c>
      <c r="BZ25" s="510" t="e">
        <f t="shared" si="14"/>
        <v>#DIV/0!</v>
      </c>
      <c r="CA25" s="511"/>
      <c r="CB25" s="423">
        <f t="shared" si="15"/>
        <v>0</v>
      </c>
      <c r="CC25" s="376"/>
    </row>
    <row r="26" spans="1:81" x14ac:dyDescent="0.25">
      <c r="A26" s="83"/>
      <c r="B26" s="84"/>
      <c r="C26" s="84"/>
      <c r="D26" s="97"/>
      <c r="E26" s="97" t="s">
        <v>108</v>
      </c>
      <c r="F26" s="581"/>
      <c r="G26" s="581"/>
      <c r="H26" s="581"/>
      <c r="I26" s="311" t="e">
        <f t="shared" si="0"/>
        <v>#DIV/0!</v>
      </c>
      <c r="J26" s="311" t="e">
        <f t="shared" si="16"/>
        <v>#DIV/0!</v>
      </c>
      <c r="K26" s="266" t="s">
        <v>185</v>
      </c>
      <c r="L26" s="339"/>
      <c r="M26" s="98"/>
      <c r="N26" s="99"/>
      <c r="O26" s="164"/>
      <c r="P26" s="358" t="e">
        <f t="shared" si="45"/>
        <v>#DIV/0!</v>
      </c>
      <c r="Q26" s="98"/>
      <c r="R26" s="86"/>
      <c r="S26" s="86"/>
      <c r="T26" s="208" t="e">
        <f>AVERAGE(W26+Y26+Z26+#REF!+#REF!+#REF!+#REF!+#REF!+#REF!)</f>
        <v>#REF!</v>
      </c>
      <c r="U26" s="219"/>
      <c r="V26" s="196"/>
      <c r="W26" s="202">
        <f t="shared" si="5"/>
        <v>0</v>
      </c>
      <c r="X26" s="220" t="e">
        <f t="shared" si="1"/>
        <v>#DIV/0!</v>
      </c>
      <c r="Y26" s="512"/>
      <c r="Z26" s="513"/>
      <c r="AA26" s="514">
        <f>SUM(Y26:Z26)</f>
        <v>0</v>
      </c>
      <c r="AB26" s="515" t="e">
        <f t="shared" si="6"/>
        <v>#DIV/0!</v>
      </c>
      <c r="AC26" s="467"/>
      <c r="AD26" s="513"/>
      <c r="AE26" s="513"/>
      <c r="AF26" s="514">
        <f>SUM(AD26:AE26)</f>
        <v>0</v>
      </c>
      <c r="AG26" s="551" t="e">
        <f t="shared" si="2"/>
        <v>#DIV/0!</v>
      </c>
      <c r="AH26" s="476"/>
      <c r="AI26" s="513"/>
      <c r="AJ26" s="513"/>
      <c r="AK26" s="552">
        <f>SUM(AI26:AJ26)</f>
        <v>0</v>
      </c>
      <c r="AL26" s="551" t="e">
        <f t="shared" si="3"/>
        <v>#DIV/0!</v>
      </c>
      <c r="AM26" s="476"/>
      <c r="AN26" s="513"/>
      <c r="AO26" s="513"/>
      <c r="AP26" s="514">
        <f>SUM(AN26:AO26)</f>
        <v>0</v>
      </c>
      <c r="AQ26" s="551" t="e">
        <f t="shared" si="7"/>
        <v>#DIV/0!</v>
      </c>
      <c r="AR26" s="476"/>
      <c r="AS26" s="513"/>
      <c r="AT26" s="513"/>
      <c r="AU26" s="514">
        <f>SUM(AS26:AT26)</f>
        <v>0</v>
      </c>
      <c r="AV26" s="515" t="e">
        <f t="shared" si="8"/>
        <v>#DIV/0!</v>
      </c>
      <c r="AW26" s="467"/>
      <c r="AX26" s="513"/>
      <c r="AY26" s="513"/>
      <c r="AZ26" s="514">
        <f>SUM(AX26:AY26)</f>
        <v>0</v>
      </c>
      <c r="BA26" s="515" t="e">
        <f t="shared" si="9"/>
        <v>#DIV/0!</v>
      </c>
      <c r="BB26" s="467"/>
      <c r="BC26" s="513"/>
      <c r="BD26" s="513"/>
      <c r="BE26" s="514">
        <f>SUM(BC26:BD26)</f>
        <v>0</v>
      </c>
      <c r="BF26" s="515" t="e">
        <f t="shared" si="10"/>
        <v>#DIV/0!</v>
      </c>
      <c r="BG26" s="467"/>
      <c r="BH26" s="513"/>
      <c r="BI26" s="513"/>
      <c r="BJ26" s="514">
        <f>SUM(BH26:BI26)</f>
        <v>0</v>
      </c>
      <c r="BK26" s="515" t="e">
        <f t="shared" si="11"/>
        <v>#DIV/0!</v>
      </c>
      <c r="BL26" s="467"/>
      <c r="BM26" s="513"/>
      <c r="BN26" s="513"/>
      <c r="BO26" s="514">
        <f>SUM(BM26:BN26)</f>
        <v>0</v>
      </c>
      <c r="BP26" s="515" t="e">
        <f t="shared" si="12"/>
        <v>#DIV/0!</v>
      </c>
      <c r="BQ26" s="467"/>
      <c r="BR26" s="513"/>
      <c r="BS26" s="513"/>
      <c r="BT26" s="514">
        <f>SUM(BR26:BS26)</f>
        <v>0</v>
      </c>
      <c r="BU26" s="515" t="e">
        <f t="shared" si="13"/>
        <v>#DIV/0!</v>
      </c>
      <c r="BV26" s="467"/>
      <c r="BW26" s="513"/>
      <c r="BX26" s="513"/>
      <c r="BY26" s="514">
        <f>SUM(BW26:BX26)</f>
        <v>0</v>
      </c>
      <c r="BZ26" s="515" t="e">
        <f t="shared" si="14"/>
        <v>#DIV/0!</v>
      </c>
      <c r="CA26" s="467"/>
      <c r="CB26" s="424">
        <f t="shared" si="15"/>
        <v>0</v>
      </c>
      <c r="CC26" s="377"/>
    </row>
    <row r="27" spans="1:81" x14ac:dyDescent="0.25">
      <c r="A27" s="617" t="s">
        <v>242</v>
      </c>
      <c r="B27" s="84" t="s">
        <v>91</v>
      </c>
      <c r="C27" s="84"/>
      <c r="D27" s="84"/>
      <c r="E27" s="84" t="s">
        <v>109</v>
      </c>
      <c r="F27" s="578"/>
      <c r="G27" s="578"/>
      <c r="H27" s="578"/>
      <c r="I27" s="311" t="e">
        <f t="shared" si="0"/>
        <v>#DIV/0!</v>
      </c>
      <c r="J27" s="311" t="e">
        <f t="shared" si="16"/>
        <v>#DIV/0!</v>
      </c>
      <c r="K27" s="85" t="s">
        <v>188</v>
      </c>
      <c r="L27" s="336"/>
      <c r="M27" s="86"/>
      <c r="N27" s="87"/>
      <c r="O27" s="161"/>
      <c r="P27" s="358" t="e">
        <f t="shared" si="45"/>
        <v>#DIV/0!</v>
      </c>
      <c r="Q27" s="86"/>
      <c r="R27" s="86"/>
      <c r="S27" s="86"/>
      <c r="T27" s="208" t="e">
        <f>AVERAGE(W27+Y27+Z27+#REF!+#REF!+#REF!+#REF!+#REF!+#REF!)</f>
        <v>#REF!</v>
      </c>
      <c r="U27" s="219"/>
      <c r="V27" s="196"/>
      <c r="W27" s="202">
        <f t="shared" si="5"/>
        <v>0</v>
      </c>
      <c r="X27" s="220" t="e">
        <f t="shared" si="1"/>
        <v>#DIV/0!</v>
      </c>
      <c r="Y27" s="512"/>
      <c r="Z27" s="513"/>
      <c r="AA27" s="514">
        <f>SUM(Y27:Z27)</f>
        <v>0</v>
      </c>
      <c r="AB27" s="515" t="e">
        <f t="shared" si="6"/>
        <v>#DIV/0!</v>
      </c>
      <c r="AC27" s="467"/>
      <c r="AD27" s="513"/>
      <c r="AE27" s="513"/>
      <c r="AF27" s="514">
        <f>SUM(AD27:AE27)</f>
        <v>0</v>
      </c>
      <c r="AG27" s="551" t="e">
        <f t="shared" si="2"/>
        <v>#DIV/0!</v>
      </c>
      <c r="AH27" s="476"/>
      <c r="AI27" s="513"/>
      <c r="AJ27" s="513"/>
      <c r="AK27" s="552">
        <f>SUM(AI27:AJ27)</f>
        <v>0</v>
      </c>
      <c r="AL27" s="551" t="e">
        <f t="shared" si="3"/>
        <v>#DIV/0!</v>
      </c>
      <c r="AM27" s="476"/>
      <c r="AN27" s="513"/>
      <c r="AO27" s="513"/>
      <c r="AP27" s="514">
        <f>SUM(AN27:AO27)</f>
        <v>0</v>
      </c>
      <c r="AQ27" s="551" t="e">
        <f t="shared" si="7"/>
        <v>#DIV/0!</v>
      </c>
      <c r="AR27" s="476"/>
      <c r="AS27" s="513"/>
      <c r="AT27" s="513"/>
      <c r="AU27" s="514">
        <f>SUM(AS27:AT27)</f>
        <v>0</v>
      </c>
      <c r="AV27" s="515" t="e">
        <f t="shared" si="8"/>
        <v>#DIV/0!</v>
      </c>
      <c r="AW27" s="467"/>
      <c r="AX27" s="513"/>
      <c r="AY27" s="513"/>
      <c r="AZ27" s="514">
        <f>SUM(AX27:AY27)</f>
        <v>0</v>
      </c>
      <c r="BA27" s="515" t="e">
        <f t="shared" si="9"/>
        <v>#DIV/0!</v>
      </c>
      <c r="BB27" s="467"/>
      <c r="BC27" s="513"/>
      <c r="BD27" s="513"/>
      <c r="BE27" s="514">
        <f>SUM(BC27:BD27)</f>
        <v>0</v>
      </c>
      <c r="BF27" s="515" t="e">
        <f t="shared" si="10"/>
        <v>#DIV/0!</v>
      </c>
      <c r="BG27" s="467"/>
      <c r="BH27" s="513"/>
      <c r="BI27" s="513"/>
      <c r="BJ27" s="514">
        <f>SUM(BH27:BI27)</f>
        <v>0</v>
      </c>
      <c r="BK27" s="515" t="e">
        <f t="shared" si="11"/>
        <v>#DIV/0!</v>
      </c>
      <c r="BL27" s="467"/>
      <c r="BM27" s="513"/>
      <c r="BN27" s="513"/>
      <c r="BO27" s="514">
        <f>SUM(BM27:BN27)</f>
        <v>0</v>
      </c>
      <c r="BP27" s="515" t="e">
        <f t="shared" si="12"/>
        <v>#DIV/0!</v>
      </c>
      <c r="BQ27" s="467"/>
      <c r="BR27" s="513"/>
      <c r="BS27" s="513"/>
      <c r="BT27" s="514">
        <f>SUM(BR27:BS27)</f>
        <v>0</v>
      </c>
      <c r="BU27" s="515" t="e">
        <f t="shared" si="13"/>
        <v>#DIV/0!</v>
      </c>
      <c r="BV27" s="467"/>
      <c r="BW27" s="513"/>
      <c r="BX27" s="513"/>
      <c r="BY27" s="514">
        <f>SUM(BW27:BX27)</f>
        <v>0</v>
      </c>
      <c r="BZ27" s="515" t="e">
        <f t="shared" si="14"/>
        <v>#DIV/0!</v>
      </c>
      <c r="CA27" s="467"/>
      <c r="CB27" s="424">
        <f t="shared" si="15"/>
        <v>0</v>
      </c>
      <c r="CC27" s="377"/>
    </row>
    <row r="28" spans="1:81" x14ac:dyDescent="0.25">
      <c r="A28" s="88"/>
      <c r="B28" s="84"/>
      <c r="C28" s="84"/>
      <c r="D28" s="100"/>
      <c r="E28" s="100" t="s">
        <v>110</v>
      </c>
      <c r="F28" s="582"/>
      <c r="G28" s="582"/>
      <c r="H28" s="582"/>
      <c r="I28" s="311" t="e">
        <f t="shared" si="0"/>
        <v>#DIV/0!</v>
      </c>
      <c r="J28" s="311" t="e">
        <f t="shared" si="16"/>
        <v>#DIV/0!</v>
      </c>
      <c r="K28" s="267"/>
      <c r="L28" s="340"/>
      <c r="M28" s="101"/>
      <c r="N28" s="102"/>
      <c r="O28" s="165"/>
      <c r="P28" s="358" t="e">
        <f t="shared" si="45"/>
        <v>#DIV/0!</v>
      </c>
      <c r="Q28" s="101"/>
      <c r="R28" s="86"/>
      <c r="S28" s="86"/>
      <c r="T28" s="208" t="e">
        <f>AVERAGE(W28+Y28+Z28+#REF!+#REF!+#REF!+#REF!+#REF!+#REF!)</f>
        <v>#REF!</v>
      </c>
      <c r="U28" s="219"/>
      <c r="V28" s="196"/>
      <c r="W28" s="202">
        <f t="shared" si="5"/>
        <v>0</v>
      </c>
      <c r="X28" s="220" t="e">
        <f t="shared" si="1"/>
        <v>#DIV/0!</v>
      </c>
      <c r="Y28" s="512"/>
      <c r="Z28" s="513"/>
      <c r="AA28" s="514">
        <f>SUM(Y28:Z28)</f>
        <v>0</v>
      </c>
      <c r="AB28" s="515" t="e">
        <f t="shared" si="6"/>
        <v>#DIV/0!</v>
      </c>
      <c r="AC28" s="467"/>
      <c r="AD28" s="513"/>
      <c r="AE28" s="513"/>
      <c r="AF28" s="514">
        <f>SUM(AD28:AE28)</f>
        <v>0</v>
      </c>
      <c r="AG28" s="551" t="e">
        <f t="shared" si="2"/>
        <v>#DIV/0!</v>
      </c>
      <c r="AH28" s="476"/>
      <c r="AI28" s="513"/>
      <c r="AJ28" s="513"/>
      <c r="AK28" s="552">
        <f>SUM(AI28:AJ28)</f>
        <v>0</v>
      </c>
      <c r="AL28" s="551" t="e">
        <f t="shared" si="3"/>
        <v>#DIV/0!</v>
      </c>
      <c r="AM28" s="476"/>
      <c r="AN28" s="513"/>
      <c r="AO28" s="513"/>
      <c r="AP28" s="514">
        <f>SUM(AN28:AO28)</f>
        <v>0</v>
      </c>
      <c r="AQ28" s="551" t="e">
        <f t="shared" si="7"/>
        <v>#DIV/0!</v>
      </c>
      <c r="AR28" s="476"/>
      <c r="AS28" s="513"/>
      <c r="AT28" s="513"/>
      <c r="AU28" s="514">
        <f>SUM(AS28:AT28)</f>
        <v>0</v>
      </c>
      <c r="AV28" s="515" t="e">
        <f t="shared" si="8"/>
        <v>#DIV/0!</v>
      </c>
      <c r="AW28" s="467"/>
      <c r="AX28" s="513"/>
      <c r="AY28" s="513"/>
      <c r="AZ28" s="514">
        <f>SUM(AX28:AY28)</f>
        <v>0</v>
      </c>
      <c r="BA28" s="515" t="e">
        <f t="shared" si="9"/>
        <v>#DIV/0!</v>
      </c>
      <c r="BB28" s="467"/>
      <c r="BC28" s="513"/>
      <c r="BD28" s="513"/>
      <c r="BE28" s="514">
        <f>SUM(BC28:BD28)</f>
        <v>0</v>
      </c>
      <c r="BF28" s="515" t="e">
        <f t="shared" si="10"/>
        <v>#DIV/0!</v>
      </c>
      <c r="BG28" s="467"/>
      <c r="BH28" s="513"/>
      <c r="BI28" s="513"/>
      <c r="BJ28" s="514">
        <f>SUM(BH28:BI28)</f>
        <v>0</v>
      </c>
      <c r="BK28" s="515" t="e">
        <f t="shared" si="11"/>
        <v>#DIV/0!</v>
      </c>
      <c r="BL28" s="467"/>
      <c r="BM28" s="513"/>
      <c r="BN28" s="513"/>
      <c r="BO28" s="514">
        <f>SUM(BM28:BN28)</f>
        <v>0</v>
      </c>
      <c r="BP28" s="515" t="e">
        <f t="shared" si="12"/>
        <v>#DIV/0!</v>
      </c>
      <c r="BQ28" s="467"/>
      <c r="BR28" s="513"/>
      <c r="BS28" s="513"/>
      <c r="BT28" s="514">
        <f>SUM(BR28:BS28)</f>
        <v>0</v>
      </c>
      <c r="BU28" s="515" t="e">
        <f t="shared" si="13"/>
        <v>#DIV/0!</v>
      </c>
      <c r="BV28" s="467"/>
      <c r="BW28" s="513"/>
      <c r="BX28" s="513"/>
      <c r="BY28" s="514">
        <f>SUM(BW28:BX28)</f>
        <v>0</v>
      </c>
      <c r="BZ28" s="515" t="e">
        <f t="shared" si="14"/>
        <v>#DIV/0!</v>
      </c>
      <c r="CA28" s="467"/>
      <c r="CB28" s="424">
        <f t="shared" si="15"/>
        <v>0</v>
      </c>
      <c r="CC28" s="377"/>
    </row>
    <row r="29" spans="1:81" ht="16.5" thickBot="1" x14ac:dyDescent="0.3">
      <c r="A29" s="91"/>
      <c r="B29" s="92" t="s">
        <v>91</v>
      </c>
      <c r="C29" s="92"/>
      <c r="D29" s="92"/>
      <c r="E29" s="92" t="s">
        <v>12</v>
      </c>
      <c r="F29" s="580"/>
      <c r="G29" s="580"/>
      <c r="H29" s="580"/>
      <c r="I29" s="322" t="e">
        <f t="shared" si="0"/>
        <v>#DIV/0!</v>
      </c>
      <c r="J29" s="322" t="e">
        <f t="shared" si="16"/>
        <v>#DIV/0!</v>
      </c>
      <c r="K29" s="265"/>
      <c r="L29" s="338"/>
      <c r="M29" s="94"/>
      <c r="N29" s="95"/>
      <c r="O29" s="162"/>
      <c r="P29" s="361" t="e">
        <f t="shared" si="45"/>
        <v>#DIV/0!</v>
      </c>
      <c r="Q29" s="94"/>
      <c r="R29" s="94"/>
      <c r="S29" s="94"/>
      <c r="T29" s="211" t="e">
        <f>AVERAGE(W29+Y29+Z29+#REF!+#REF!+#REF!+#REF!+#REF!+#REF!)</f>
        <v>#REF!</v>
      </c>
      <c r="U29" s="221"/>
      <c r="V29" s="197"/>
      <c r="W29" s="203">
        <f t="shared" si="5"/>
        <v>0</v>
      </c>
      <c r="X29" s="222" t="e">
        <f t="shared" si="1"/>
        <v>#DIV/0!</v>
      </c>
      <c r="Y29" s="516"/>
      <c r="Z29" s="517"/>
      <c r="AA29" s="518">
        <f>SUM(Y29:Z29)</f>
        <v>0</v>
      </c>
      <c r="AB29" s="519" t="e">
        <f t="shared" si="6"/>
        <v>#DIV/0!</v>
      </c>
      <c r="AC29" s="520"/>
      <c r="AD29" s="517"/>
      <c r="AE29" s="517"/>
      <c r="AF29" s="518">
        <f>SUM(AD29:AE29)</f>
        <v>0</v>
      </c>
      <c r="AG29" s="553" t="e">
        <f t="shared" si="2"/>
        <v>#DIV/0!</v>
      </c>
      <c r="AH29" s="555"/>
      <c r="AI29" s="517"/>
      <c r="AJ29" s="517"/>
      <c r="AK29" s="554">
        <f>SUM(AI29:AJ29)</f>
        <v>0</v>
      </c>
      <c r="AL29" s="553" t="e">
        <f t="shared" si="3"/>
        <v>#DIV/0!</v>
      </c>
      <c r="AM29" s="555"/>
      <c r="AN29" s="517"/>
      <c r="AO29" s="517"/>
      <c r="AP29" s="518">
        <f>SUM(AN29:AO29)</f>
        <v>0</v>
      </c>
      <c r="AQ29" s="553" t="e">
        <f t="shared" si="7"/>
        <v>#DIV/0!</v>
      </c>
      <c r="AR29" s="555"/>
      <c r="AS29" s="517"/>
      <c r="AT29" s="517"/>
      <c r="AU29" s="518">
        <f>SUM(AS29:AT29)</f>
        <v>0</v>
      </c>
      <c r="AV29" s="519" t="e">
        <f t="shared" si="8"/>
        <v>#DIV/0!</v>
      </c>
      <c r="AW29" s="520"/>
      <c r="AX29" s="517"/>
      <c r="AY29" s="517"/>
      <c r="AZ29" s="518">
        <f>SUM(AX29:AY29)</f>
        <v>0</v>
      </c>
      <c r="BA29" s="519" t="e">
        <f t="shared" si="9"/>
        <v>#DIV/0!</v>
      </c>
      <c r="BB29" s="520"/>
      <c r="BC29" s="517"/>
      <c r="BD29" s="517"/>
      <c r="BE29" s="518">
        <f>SUM(BC29:BD29)</f>
        <v>0</v>
      </c>
      <c r="BF29" s="519" t="e">
        <f t="shared" si="10"/>
        <v>#DIV/0!</v>
      </c>
      <c r="BG29" s="520"/>
      <c r="BH29" s="517"/>
      <c r="BI29" s="517"/>
      <c r="BJ29" s="518">
        <f>SUM(BH29:BI29)</f>
        <v>0</v>
      </c>
      <c r="BK29" s="519" t="e">
        <f t="shared" si="11"/>
        <v>#DIV/0!</v>
      </c>
      <c r="BL29" s="520"/>
      <c r="BM29" s="517"/>
      <c r="BN29" s="517"/>
      <c r="BO29" s="518">
        <f>SUM(BM29:BN29)</f>
        <v>0</v>
      </c>
      <c r="BP29" s="519" t="e">
        <f t="shared" si="12"/>
        <v>#DIV/0!</v>
      </c>
      <c r="BQ29" s="520"/>
      <c r="BR29" s="517"/>
      <c r="BS29" s="517"/>
      <c r="BT29" s="518">
        <f>SUM(BR29:BS29)</f>
        <v>0</v>
      </c>
      <c r="BU29" s="519" t="e">
        <f t="shared" si="13"/>
        <v>#DIV/0!</v>
      </c>
      <c r="BV29" s="520"/>
      <c r="BW29" s="517"/>
      <c r="BX29" s="517"/>
      <c r="BY29" s="518">
        <f>SUM(BW29:BX29)</f>
        <v>0</v>
      </c>
      <c r="BZ29" s="519" t="e">
        <f t="shared" si="14"/>
        <v>#DIV/0!</v>
      </c>
      <c r="CA29" s="520"/>
      <c r="CB29" s="427">
        <f t="shared" si="15"/>
        <v>0</v>
      </c>
      <c r="CC29" s="379"/>
    </row>
    <row r="30" spans="1:81" x14ac:dyDescent="0.25">
      <c r="A30" s="78" t="s">
        <v>5</v>
      </c>
      <c r="B30" s="79" t="s">
        <v>91</v>
      </c>
      <c r="C30" s="79"/>
      <c r="D30" s="79"/>
      <c r="E30" s="79" t="s">
        <v>230</v>
      </c>
      <c r="F30" s="576"/>
      <c r="G30" s="576"/>
      <c r="H30" s="576"/>
      <c r="I30" s="320" t="e">
        <f t="shared" si="0"/>
        <v>#DIV/0!</v>
      </c>
      <c r="J30" s="324" t="e">
        <f t="shared" si="16"/>
        <v>#DIV/0!</v>
      </c>
      <c r="K30" s="263" t="s">
        <v>185</v>
      </c>
      <c r="L30" s="335" t="s">
        <v>187</v>
      </c>
      <c r="M30" s="80"/>
      <c r="N30" s="81"/>
      <c r="O30" s="163"/>
      <c r="P30" s="357" t="e">
        <f t="shared" si="45"/>
        <v>#DIV/0!</v>
      </c>
      <c r="Q30" s="80"/>
      <c r="R30" s="80"/>
      <c r="S30" s="80"/>
      <c r="T30" s="210" t="e">
        <f>AVERAGE(W30+Y30+Z30+#REF!+#REF!+#REF!+#REF!+#REF!+#REF!)</f>
        <v>#REF!</v>
      </c>
      <c r="U30" s="217"/>
      <c r="V30" s="195"/>
      <c r="W30" s="201">
        <f t="shared" si="5"/>
        <v>0</v>
      </c>
      <c r="X30" s="218" t="e">
        <f t="shared" si="1"/>
        <v>#DIV/0!</v>
      </c>
      <c r="Y30" s="507"/>
      <c r="Z30" s="508"/>
      <c r="AA30" s="509">
        <f>SUM(Y30:Z30)</f>
        <v>0</v>
      </c>
      <c r="AB30" s="510" t="e">
        <f t="shared" si="6"/>
        <v>#DIV/0!</v>
      </c>
      <c r="AC30" s="511"/>
      <c r="AD30" s="508"/>
      <c r="AE30" s="508"/>
      <c r="AF30" s="509">
        <f>SUM(AD30:AE30)</f>
        <v>0</v>
      </c>
      <c r="AG30" s="548" t="e">
        <f t="shared" si="2"/>
        <v>#DIV/0!</v>
      </c>
      <c r="AH30" s="549"/>
      <c r="AI30" s="508"/>
      <c r="AJ30" s="508"/>
      <c r="AK30" s="550">
        <f>SUM(AI30:AJ30)</f>
        <v>0</v>
      </c>
      <c r="AL30" s="548" t="e">
        <f t="shared" si="3"/>
        <v>#DIV/0!</v>
      </c>
      <c r="AM30" s="549"/>
      <c r="AN30" s="508"/>
      <c r="AO30" s="508"/>
      <c r="AP30" s="509">
        <f>SUM(AN30:AO30)</f>
        <v>0</v>
      </c>
      <c r="AQ30" s="548" t="e">
        <f t="shared" si="7"/>
        <v>#DIV/0!</v>
      </c>
      <c r="AR30" s="549"/>
      <c r="AS30" s="508"/>
      <c r="AT30" s="508"/>
      <c r="AU30" s="509">
        <f>SUM(AS30:AT30)</f>
        <v>0</v>
      </c>
      <c r="AV30" s="510" t="e">
        <f t="shared" si="8"/>
        <v>#DIV/0!</v>
      </c>
      <c r="AW30" s="511"/>
      <c r="AX30" s="508"/>
      <c r="AY30" s="508"/>
      <c r="AZ30" s="509">
        <f>SUM(AX30:AY30)</f>
        <v>0</v>
      </c>
      <c r="BA30" s="510" t="e">
        <f t="shared" si="9"/>
        <v>#DIV/0!</v>
      </c>
      <c r="BB30" s="511"/>
      <c r="BC30" s="508"/>
      <c r="BD30" s="508"/>
      <c r="BE30" s="509">
        <f>SUM(BC30:BD30)</f>
        <v>0</v>
      </c>
      <c r="BF30" s="510" t="e">
        <f t="shared" si="10"/>
        <v>#DIV/0!</v>
      </c>
      <c r="BG30" s="511"/>
      <c r="BH30" s="508"/>
      <c r="BI30" s="508"/>
      <c r="BJ30" s="509">
        <f>SUM(BH30:BI30)</f>
        <v>0</v>
      </c>
      <c r="BK30" s="510" t="e">
        <f t="shared" si="11"/>
        <v>#DIV/0!</v>
      </c>
      <c r="BL30" s="511"/>
      <c r="BM30" s="508"/>
      <c r="BN30" s="508"/>
      <c r="BO30" s="509">
        <f>SUM(BM30:BN30)</f>
        <v>0</v>
      </c>
      <c r="BP30" s="510" t="e">
        <f t="shared" si="12"/>
        <v>#DIV/0!</v>
      </c>
      <c r="BQ30" s="511"/>
      <c r="BR30" s="508"/>
      <c r="BS30" s="508"/>
      <c r="BT30" s="509">
        <f>SUM(BR30:BS30)</f>
        <v>0</v>
      </c>
      <c r="BU30" s="510" t="e">
        <f t="shared" si="13"/>
        <v>#DIV/0!</v>
      </c>
      <c r="BV30" s="511"/>
      <c r="BW30" s="508"/>
      <c r="BX30" s="508"/>
      <c r="BY30" s="509">
        <f>SUM(BW30:BX30)</f>
        <v>0</v>
      </c>
      <c r="BZ30" s="510" t="e">
        <f t="shared" si="14"/>
        <v>#DIV/0!</v>
      </c>
      <c r="CA30" s="511"/>
      <c r="CB30" s="423">
        <f t="shared" si="15"/>
        <v>0</v>
      </c>
      <c r="CC30" s="376"/>
    </row>
    <row r="31" spans="1:81" x14ac:dyDescent="0.25">
      <c r="A31" s="83"/>
      <c r="B31" s="84" t="s">
        <v>91</v>
      </c>
      <c r="C31" s="189" t="s">
        <v>88</v>
      </c>
      <c r="D31" s="90"/>
      <c r="E31" s="84" t="s">
        <v>231</v>
      </c>
      <c r="F31" s="578"/>
      <c r="G31" s="578"/>
      <c r="H31" s="578"/>
      <c r="I31" s="311" t="e">
        <f t="shared" si="0"/>
        <v>#DIV/0!</v>
      </c>
      <c r="J31" s="311" t="e">
        <f t="shared" si="16"/>
        <v>#DIV/0!</v>
      </c>
      <c r="K31" s="85"/>
      <c r="L31" s="336"/>
      <c r="M31" s="86"/>
      <c r="N31" s="87"/>
      <c r="O31" s="161"/>
      <c r="P31" s="358" t="e">
        <f t="shared" si="45"/>
        <v>#DIV/0!</v>
      </c>
      <c r="Q31" s="86"/>
      <c r="R31" s="86"/>
      <c r="S31" s="86"/>
      <c r="T31" s="208" t="e">
        <f>AVERAGE(W31+Y31+Z31+#REF!+#REF!+#REF!+#REF!+#REF!+#REF!)</f>
        <v>#REF!</v>
      </c>
      <c r="U31" s="219"/>
      <c r="V31" s="196"/>
      <c r="W31" s="202">
        <f t="shared" si="5"/>
        <v>0</v>
      </c>
      <c r="X31" s="220" t="e">
        <f t="shared" si="1"/>
        <v>#DIV/0!</v>
      </c>
      <c r="Y31" s="512"/>
      <c r="Z31" s="513"/>
      <c r="AA31" s="514">
        <f>SUM(Y31:Z31)</f>
        <v>0</v>
      </c>
      <c r="AB31" s="515" t="e">
        <f t="shared" si="6"/>
        <v>#DIV/0!</v>
      </c>
      <c r="AC31" s="467" t="e">
        <f>IF(AB31&gt;0,AB31,0)</f>
        <v>#DIV/0!</v>
      </c>
      <c r="AD31" s="513"/>
      <c r="AE31" s="513"/>
      <c r="AF31" s="514">
        <f>SUM(AD31:AE31)</f>
        <v>0</v>
      </c>
      <c r="AG31" s="551" t="e">
        <f t="shared" si="2"/>
        <v>#DIV/0!</v>
      </c>
      <c r="AH31" s="476" t="e">
        <f>IF(AG31&gt;0,AG31,0)</f>
        <v>#DIV/0!</v>
      </c>
      <c r="AI31" s="513"/>
      <c r="AJ31" s="513"/>
      <c r="AK31" s="552">
        <f>SUM(AI31:AJ31)</f>
        <v>0</v>
      </c>
      <c r="AL31" s="551" t="e">
        <f t="shared" si="3"/>
        <v>#DIV/0!</v>
      </c>
      <c r="AM31" s="476" t="e">
        <f>IF(AL31&gt;0,AL31,0)</f>
        <v>#DIV/0!</v>
      </c>
      <c r="AN31" s="513"/>
      <c r="AO31" s="513"/>
      <c r="AP31" s="514">
        <f>SUM(AN31:AO31)</f>
        <v>0</v>
      </c>
      <c r="AQ31" s="551" t="e">
        <f t="shared" si="7"/>
        <v>#DIV/0!</v>
      </c>
      <c r="AR31" s="476" t="e">
        <f>IF(AQ31&gt;0,AQ31,0)</f>
        <v>#DIV/0!</v>
      </c>
      <c r="AS31" s="513"/>
      <c r="AT31" s="513"/>
      <c r="AU31" s="514">
        <f>SUM(AS31:AT31)</f>
        <v>0</v>
      </c>
      <c r="AV31" s="515" t="e">
        <f t="shared" si="8"/>
        <v>#DIV/0!</v>
      </c>
      <c r="AW31" s="467" t="e">
        <f>IF(AV31&gt;0,AV31,0)</f>
        <v>#DIV/0!</v>
      </c>
      <c r="AX31" s="513"/>
      <c r="AY31" s="513"/>
      <c r="AZ31" s="514">
        <f>SUM(AX31:AY31)</f>
        <v>0</v>
      </c>
      <c r="BA31" s="515" t="e">
        <f t="shared" si="9"/>
        <v>#DIV/0!</v>
      </c>
      <c r="BB31" s="467" t="e">
        <f>IF(BA31&gt;0,BA31,0)</f>
        <v>#DIV/0!</v>
      </c>
      <c r="BC31" s="513"/>
      <c r="BD31" s="513"/>
      <c r="BE31" s="514">
        <f>SUM(BC31:BD31)</f>
        <v>0</v>
      </c>
      <c r="BF31" s="515" t="e">
        <f t="shared" si="10"/>
        <v>#DIV/0!</v>
      </c>
      <c r="BG31" s="467" t="e">
        <f>IF(BF31&gt;0,BF31,0)</f>
        <v>#DIV/0!</v>
      </c>
      <c r="BH31" s="513"/>
      <c r="BI31" s="513"/>
      <c r="BJ31" s="514">
        <f>SUM(BH31:BI31)</f>
        <v>0</v>
      </c>
      <c r="BK31" s="515" t="e">
        <f t="shared" si="11"/>
        <v>#DIV/0!</v>
      </c>
      <c r="BL31" s="467" t="e">
        <f>IF(BK31&gt;0,BK31,0)</f>
        <v>#DIV/0!</v>
      </c>
      <c r="BM31" s="513"/>
      <c r="BN31" s="513"/>
      <c r="BO31" s="514">
        <f>SUM(BM31:BN31)</f>
        <v>0</v>
      </c>
      <c r="BP31" s="515" t="e">
        <f t="shared" si="12"/>
        <v>#DIV/0!</v>
      </c>
      <c r="BQ31" s="467" t="e">
        <f>IF(BP31&gt;0,BP31,0)</f>
        <v>#DIV/0!</v>
      </c>
      <c r="BR31" s="513"/>
      <c r="BS31" s="513"/>
      <c r="BT31" s="514">
        <f>SUM(BR31:BS31)</f>
        <v>0</v>
      </c>
      <c r="BU31" s="515" t="e">
        <f t="shared" si="13"/>
        <v>#DIV/0!</v>
      </c>
      <c r="BV31" s="467" t="e">
        <f>IF(BU31&gt;0,BU31,0)</f>
        <v>#DIV/0!</v>
      </c>
      <c r="BW31" s="513"/>
      <c r="BX31" s="513"/>
      <c r="BY31" s="514">
        <f>SUM(BW31:BX31)</f>
        <v>0</v>
      </c>
      <c r="BZ31" s="515" t="e">
        <f t="shared" si="14"/>
        <v>#DIV/0!</v>
      </c>
      <c r="CA31" s="467" t="e">
        <f>IF(BZ31&gt;0,BZ31,0)</f>
        <v>#DIV/0!</v>
      </c>
      <c r="CB31" s="424">
        <f t="shared" si="15"/>
        <v>0</v>
      </c>
      <c r="CC31" s="377"/>
    </row>
    <row r="32" spans="1:81" x14ac:dyDescent="0.25">
      <c r="A32" s="617" t="s">
        <v>240</v>
      </c>
      <c r="B32" s="84" t="s">
        <v>91</v>
      </c>
      <c r="C32" s="84"/>
      <c r="D32" s="84"/>
      <c r="E32" s="90" t="s">
        <v>232</v>
      </c>
      <c r="F32" s="578"/>
      <c r="G32" s="578"/>
      <c r="H32" s="578"/>
      <c r="I32" s="311" t="e">
        <f t="shared" si="0"/>
        <v>#DIV/0!</v>
      </c>
      <c r="J32" s="311" t="e">
        <f t="shared" si="16"/>
        <v>#DIV/0!</v>
      </c>
      <c r="K32" s="85"/>
      <c r="L32" s="336"/>
      <c r="M32" s="86"/>
      <c r="N32" s="87"/>
      <c r="O32" s="161"/>
      <c r="P32" s="358" t="e">
        <f t="shared" si="45"/>
        <v>#DIV/0!</v>
      </c>
      <c r="Q32" s="86"/>
      <c r="R32" s="86"/>
      <c r="S32" s="86"/>
      <c r="T32" s="208" t="e">
        <f>AVERAGE(W32+Y32+Z32+#REF!+#REF!+#REF!+#REF!+#REF!+#REF!)</f>
        <v>#REF!</v>
      </c>
      <c r="U32" s="219"/>
      <c r="V32" s="196"/>
      <c r="W32" s="202">
        <f t="shared" si="5"/>
        <v>0</v>
      </c>
      <c r="X32" s="220" t="e">
        <f t="shared" si="1"/>
        <v>#DIV/0!</v>
      </c>
      <c r="Y32" s="512"/>
      <c r="Z32" s="513"/>
      <c r="AA32" s="514">
        <f>SUM(Y32:Z32)</f>
        <v>0</v>
      </c>
      <c r="AB32" s="515" t="e">
        <f t="shared" si="6"/>
        <v>#DIV/0!</v>
      </c>
      <c r="AC32" s="467"/>
      <c r="AD32" s="513"/>
      <c r="AE32" s="513"/>
      <c r="AF32" s="514">
        <f>SUM(AD32:AE32)</f>
        <v>0</v>
      </c>
      <c r="AG32" s="551" t="e">
        <f t="shared" si="2"/>
        <v>#DIV/0!</v>
      </c>
      <c r="AH32" s="476"/>
      <c r="AI32" s="513"/>
      <c r="AJ32" s="513"/>
      <c r="AK32" s="552">
        <f>SUM(AI32:AJ32)</f>
        <v>0</v>
      </c>
      <c r="AL32" s="551" t="e">
        <f t="shared" si="3"/>
        <v>#DIV/0!</v>
      </c>
      <c r="AM32" s="476"/>
      <c r="AN32" s="513"/>
      <c r="AO32" s="513"/>
      <c r="AP32" s="514">
        <f>SUM(AN32:AO32)</f>
        <v>0</v>
      </c>
      <c r="AQ32" s="551" t="e">
        <f t="shared" si="7"/>
        <v>#DIV/0!</v>
      </c>
      <c r="AR32" s="476"/>
      <c r="AS32" s="513"/>
      <c r="AT32" s="513"/>
      <c r="AU32" s="514">
        <f>SUM(AS32:AT32)</f>
        <v>0</v>
      </c>
      <c r="AV32" s="515" t="e">
        <f t="shared" si="8"/>
        <v>#DIV/0!</v>
      </c>
      <c r="AW32" s="467"/>
      <c r="AX32" s="513"/>
      <c r="AY32" s="513"/>
      <c r="AZ32" s="514">
        <f>SUM(AX32:AY32)</f>
        <v>0</v>
      </c>
      <c r="BA32" s="515" t="e">
        <f t="shared" si="9"/>
        <v>#DIV/0!</v>
      </c>
      <c r="BB32" s="467"/>
      <c r="BC32" s="513"/>
      <c r="BD32" s="513"/>
      <c r="BE32" s="514">
        <f>SUM(BC32:BD32)</f>
        <v>0</v>
      </c>
      <c r="BF32" s="515" t="e">
        <f t="shared" si="10"/>
        <v>#DIV/0!</v>
      </c>
      <c r="BG32" s="467"/>
      <c r="BH32" s="513"/>
      <c r="BI32" s="513"/>
      <c r="BJ32" s="514">
        <f>SUM(BH32:BI32)</f>
        <v>0</v>
      </c>
      <c r="BK32" s="515" t="e">
        <f t="shared" si="11"/>
        <v>#DIV/0!</v>
      </c>
      <c r="BL32" s="467"/>
      <c r="BM32" s="513"/>
      <c r="BN32" s="513"/>
      <c r="BO32" s="514">
        <f>SUM(BM32:BN32)</f>
        <v>0</v>
      </c>
      <c r="BP32" s="515" t="e">
        <f t="shared" si="12"/>
        <v>#DIV/0!</v>
      </c>
      <c r="BQ32" s="467"/>
      <c r="BR32" s="513"/>
      <c r="BS32" s="513"/>
      <c r="BT32" s="514">
        <f>SUM(BR32:BS32)</f>
        <v>0</v>
      </c>
      <c r="BU32" s="515" t="e">
        <f t="shared" si="13"/>
        <v>#DIV/0!</v>
      </c>
      <c r="BV32" s="467"/>
      <c r="BW32" s="513"/>
      <c r="BX32" s="513"/>
      <c r="BY32" s="514">
        <f>SUM(BW32:BX32)</f>
        <v>0</v>
      </c>
      <c r="BZ32" s="515" t="e">
        <f t="shared" si="14"/>
        <v>#DIV/0!</v>
      </c>
      <c r="CA32" s="467"/>
      <c r="CB32" s="424">
        <f t="shared" si="15"/>
        <v>0</v>
      </c>
      <c r="CC32" s="377"/>
    </row>
    <row r="33" spans="1:81" ht="16.5" thickBot="1" x14ac:dyDescent="0.3">
      <c r="A33" s="88"/>
      <c r="B33" s="100" t="s">
        <v>91</v>
      </c>
      <c r="C33" s="100"/>
      <c r="D33" s="100"/>
      <c r="E33" s="597" t="s">
        <v>233</v>
      </c>
      <c r="F33" s="582"/>
      <c r="G33" s="582"/>
      <c r="H33" s="582"/>
      <c r="I33" s="328" t="e">
        <f t="shared" si="0"/>
        <v>#DIV/0!</v>
      </c>
      <c r="J33" s="328" t="e">
        <f t="shared" si="16"/>
        <v>#DIV/0!</v>
      </c>
      <c r="K33" s="267"/>
      <c r="L33" s="340"/>
      <c r="M33" s="101"/>
      <c r="N33" s="102"/>
      <c r="O33" s="165"/>
      <c r="P33" s="361" t="e">
        <f t="shared" si="45"/>
        <v>#DIV/0!</v>
      </c>
      <c r="Q33" s="101"/>
      <c r="R33" s="101"/>
      <c r="S33" s="101"/>
      <c r="T33" s="209" t="e">
        <f>AVERAGE(W33+Y33+Z33+#REF!+#REF!+#REF!+#REF!+#REF!+#REF!)</f>
        <v>#REF!</v>
      </c>
      <c r="U33" s="225"/>
      <c r="V33" s="199"/>
      <c r="W33" s="205">
        <f t="shared" si="5"/>
        <v>0</v>
      </c>
      <c r="X33" s="226" t="e">
        <f t="shared" si="1"/>
        <v>#DIV/0!</v>
      </c>
      <c r="Y33" s="530"/>
      <c r="Z33" s="531"/>
      <c r="AA33" s="532">
        <f>SUM(Y33:Z33)</f>
        <v>0</v>
      </c>
      <c r="AB33" s="533" t="e">
        <f t="shared" si="6"/>
        <v>#DIV/0!</v>
      </c>
      <c r="AC33" s="534"/>
      <c r="AD33" s="531"/>
      <c r="AE33" s="531"/>
      <c r="AF33" s="532">
        <f>SUM(AD33:AE33)</f>
        <v>0</v>
      </c>
      <c r="AG33" s="561" t="e">
        <f t="shared" si="2"/>
        <v>#DIV/0!</v>
      </c>
      <c r="AH33" s="562"/>
      <c r="AI33" s="531"/>
      <c r="AJ33" s="531"/>
      <c r="AK33" s="563">
        <f>SUM(AI33:AJ33)</f>
        <v>0</v>
      </c>
      <c r="AL33" s="561" t="e">
        <f t="shared" si="3"/>
        <v>#DIV/0!</v>
      </c>
      <c r="AM33" s="562"/>
      <c r="AN33" s="531"/>
      <c r="AO33" s="531"/>
      <c r="AP33" s="532">
        <f>SUM(AN33:AO33)</f>
        <v>0</v>
      </c>
      <c r="AQ33" s="561" t="e">
        <f t="shared" si="7"/>
        <v>#DIV/0!</v>
      </c>
      <c r="AR33" s="562"/>
      <c r="AS33" s="531"/>
      <c r="AT33" s="531"/>
      <c r="AU33" s="532">
        <f>SUM(AS33:AT33)</f>
        <v>0</v>
      </c>
      <c r="AV33" s="533" t="e">
        <f t="shared" si="8"/>
        <v>#DIV/0!</v>
      </c>
      <c r="AW33" s="534"/>
      <c r="AX33" s="531"/>
      <c r="AY33" s="531"/>
      <c r="AZ33" s="532">
        <f>SUM(AX33:AY33)</f>
        <v>0</v>
      </c>
      <c r="BA33" s="533" t="e">
        <f t="shared" si="9"/>
        <v>#DIV/0!</v>
      </c>
      <c r="BB33" s="534"/>
      <c r="BC33" s="531"/>
      <c r="BD33" s="531"/>
      <c r="BE33" s="532">
        <f>SUM(BC33:BD33)</f>
        <v>0</v>
      </c>
      <c r="BF33" s="533" t="e">
        <f t="shared" si="10"/>
        <v>#DIV/0!</v>
      </c>
      <c r="BG33" s="534"/>
      <c r="BH33" s="531"/>
      <c r="BI33" s="531"/>
      <c r="BJ33" s="532">
        <f>SUM(BH33:BI33)</f>
        <v>0</v>
      </c>
      <c r="BK33" s="533" t="e">
        <f t="shared" si="11"/>
        <v>#DIV/0!</v>
      </c>
      <c r="BL33" s="534"/>
      <c r="BM33" s="531"/>
      <c r="BN33" s="531"/>
      <c r="BO33" s="532">
        <f>SUM(BM33:BN33)</f>
        <v>0</v>
      </c>
      <c r="BP33" s="533" t="e">
        <f t="shared" si="12"/>
        <v>#DIV/0!</v>
      </c>
      <c r="BQ33" s="534"/>
      <c r="BR33" s="531"/>
      <c r="BS33" s="531"/>
      <c r="BT33" s="532">
        <f>SUM(BR33:BS33)</f>
        <v>0</v>
      </c>
      <c r="BU33" s="533" t="e">
        <f t="shared" si="13"/>
        <v>#DIV/0!</v>
      </c>
      <c r="BV33" s="534"/>
      <c r="BW33" s="531"/>
      <c r="BX33" s="531"/>
      <c r="BY33" s="532">
        <f>SUM(BW33:BX33)</f>
        <v>0</v>
      </c>
      <c r="BZ33" s="533" t="e">
        <f t="shared" si="14"/>
        <v>#DIV/0!</v>
      </c>
      <c r="CA33" s="534"/>
      <c r="CB33" s="434">
        <f t="shared" si="15"/>
        <v>0</v>
      </c>
      <c r="CC33" s="598"/>
    </row>
    <row r="34" spans="1:81" s="604" customFormat="1" x14ac:dyDescent="0.25">
      <c r="A34" s="603" t="s">
        <v>17</v>
      </c>
      <c r="B34" s="79" t="s">
        <v>91</v>
      </c>
      <c r="C34" s="79"/>
      <c r="D34" s="79"/>
      <c r="E34" s="79" t="s">
        <v>227</v>
      </c>
      <c r="F34" s="576"/>
      <c r="G34" s="576"/>
      <c r="H34" s="576"/>
      <c r="I34" s="320" t="e">
        <f t="shared" si="0"/>
        <v>#DIV/0!</v>
      </c>
      <c r="J34" s="320" t="e">
        <f t="shared" si="16"/>
        <v>#DIV/0!</v>
      </c>
      <c r="K34" s="263"/>
      <c r="L34" s="335"/>
      <c r="M34" s="80"/>
      <c r="N34" s="81"/>
      <c r="O34" s="163"/>
      <c r="P34" s="357" t="e">
        <f t="shared" si="45"/>
        <v>#DIV/0!</v>
      </c>
      <c r="Q34" s="80"/>
      <c r="R34" s="80"/>
      <c r="S34" s="80"/>
      <c r="T34" s="210" t="e">
        <f>AVERAGE(W34+Y34+Z34+#REF!+#REF!+#REF!+#REF!+#REF!+#REF!)</f>
        <v>#REF!</v>
      </c>
      <c r="U34" s="217"/>
      <c r="V34" s="195"/>
      <c r="W34" s="201">
        <f t="shared" si="5"/>
        <v>0</v>
      </c>
      <c r="X34" s="218" t="e">
        <f t="shared" si="1"/>
        <v>#DIV/0!</v>
      </c>
      <c r="Y34" s="507"/>
      <c r="Z34" s="508"/>
      <c r="AA34" s="509">
        <f>SUM(Y34:Z34)</f>
        <v>0</v>
      </c>
      <c r="AB34" s="510" t="e">
        <f t="shared" si="6"/>
        <v>#DIV/0!</v>
      </c>
      <c r="AC34" s="511"/>
      <c r="AD34" s="508"/>
      <c r="AE34" s="508"/>
      <c r="AF34" s="509">
        <f>SUM(AD34:AE34)</f>
        <v>0</v>
      </c>
      <c r="AG34" s="548" t="e">
        <f t="shared" si="2"/>
        <v>#DIV/0!</v>
      </c>
      <c r="AH34" s="549"/>
      <c r="AI34" s="508"/>
      <c r="AJ34" s="508"/>
      <c r="AK34" s="550">
        <f>SUM(AI34:AJ34)</f>
        <v>0</v>
      </c>
      <c r="AL34" s="548" t="e">
        <f t="shared" si="3"/>
        <v>#DIV/0!</v>
      </c>
      <c r="AM34" s="549"/>
      <c r="AN34" s="508"/>
      <c r="AO34" s="508"/>
      <c r="AP34" s="509">
        <f>SUM(AN34:AO34)</f>
        <v>0</v>
      </c>
      <c r="AQ34" s="548" t="e">
        <f t="shared" si="7"/>
        <v>#DIV/0!</v>
      </c>
      <c r="AR34" s="549"/>
      <c r="AS34" s="508"/>
      <c r="AT34" s="508"/>
      <c r="AU34" s="509">
        <f>SUM(AS34:AT34)</f>
        <v>0</v>
      </c>
      <c r="AV34" s="510" t="e">
        <f t="shared" si="8"/>
        <v>#DIV/0!</v>
      </c>
      <c r="AW34" s="511"/>
      <c r="AX34" s="508"/>
      <c r="AY34" s="508"/>
      <c r="AZ34" s="509">
        <f>SUM(AX34:AY34)</f>
        <v>0</v>
      </c>
      <c r="BA34" s="510" t="e">
        <f t="shared" si="9"/>
        <v>#DIV/0!</v>
      </c>
      <c r="BB34" s="511"/>
      <c r="BC34" s="508"/>
      <c r="BD34" s="508"/>
      <c r="BE34" s="509">
        <f>SUM(BC34:BD34)</f>
        <v>0</v>
      </c>
      <c r="BF34" s="510" t="e">
        <f t="shared" si="10"/>
        <v>#DIV/0!</v>
      </c>
      <c r="BG34" s="511"/>
      <c r="BH34" s="508"/>
      <c r="BI34" s="508"/>
      <c r="BJ34" s="509">
        <f>SUM(BH34:BI34)</f>
        <v>0</v>
      </c>
      <c r="BK34" s="510" t="e">
        <f t="shared" si="11"/>
        <v>#DIV/0!</v>
      </c>
      <c r="BL34" s="511"/>
      <c r="BM34" s="508"/>
      <c r="BN34" s="508"/>
      <c r="BO34" s="509">
        <f>SUM(BM34:BN34)</f>
        <v>0</v>
      </c>
      <c r="BP34" s="510" t="e">
        <f t="shared" si="12"/>
        <v>#DIV/0!</v>
      </c>
      <c r="BQ34" s="511"/>
      <c r="BR34" s="508"/>
      <c r="BS34" s="508"/>
      <c r="BT34" s="509">
        <f>SUM(BR34:BS34)</f>
        <v>0</v>
      </c>
      <c r="BU34" s="510" t="e">
        <f t="shared" si="13"/>
        <v>#DIV/0!</v>
      </c>
      <c r="BV34" s="511"/>
      <c r="BW34" s="508"/>
      <c r="BX34" s="508"/>
      <c r="BY34" s="509">
        <f>SUM(BW34:BX34)</f>
        <v>0</v>
      </c>
      <c r="BZ34" s="510" t="e">
        <f t="shared" si="14"/>
        <v>#DIV/0!</v>
      </c>
      <c r="CA34" s="511"/>
      <c r="CB34" s="423">
        <f t="shared" si="15"/>
        <v>0</v>
      </c>
      <c r="CC34" s="376"/>
    </row>
    <row r="35" spans="1:81" s="606" customFormat="1" x14ac:dyDescent="0.25">
      <c r="A35" s="605"/>
      <c r="B35" s="84" t="s">
        <v>91</v>
      </c>
      <c r="C35" s="189" t="s">
        <v>88</v>
      </c>
      <c r="D35" s="90"/>
      <c r="E35" s="84" t="s">
        <v>228</v>
      </c>
      <c r="F35" s="578"/>
      <c r="G35" s="578"/>
      <c r="H35" s="578"/>
      <c r="I35" s="311" t="e">
        <f t="shared" si="0"/>
        <v>#DIV/0!</v>
      </c>
      <c r="J35" s="311" t="e">
        <f t="shared" si="16"/>
        <v>#DIV/0!</v>
      </c>
      <c r="K35" s="85"/>
      <c r="L35" s="336"/>
      <c r="M35" s="86"/>
      <c r="N35" s="87"/>
      <c r="O35" s="161"/>
      <c r="P35" s="358" t="e">
        <f t="shared" ref="P35:P36" si="46">R35/12-O35*(R35/12)</f>
        <v>#DIV/0!</v>
      </c>
      <c r="Q35" s="86"/>
      <c r="R35" s="171" t="e">
        <f t="shared" ref="R35:R36" si="47">J35*12</f>
        <v>#DIV/0!</v>
      </c>
      <c r="S35" s="171" t="e">
        <f t="shared" ref="S35:S36" si="48">P35*12</f>
        <v>#DIV/0!</v>
      </c>
      <c r="T35" s="208" t="e">
        <f>AVERAGE(W35+Y35+Z35+#REF!+#REF!+#REF!+#REF!+#REF!+#REF!)</f>
        <v>#REF!</v>
      </c>
      <c r="U35" s="219"/>
      <c r="V35" s="196"/>
      <c r="W35" s="202">
        <f t="shared" si="5"/>
        <v>0</v>
      </c>
      <c r="X35" s="220" t="e">
        <f t="shared" si="1"/>
        <v>#DIV/0!</v>
      </c>
      <c r="Y35" s="512"/>
      <c r="Z35" s="513"/>
      <c r="AA35" s="514">
        <f t="shared" ref="AA35:AA36" si="49">SUM(Y35:Z35)</f>
        <v>0</v>
      </c>
      <c r="AB35" s="515" t="e">
        <f t="shared" si="6"/>
        <v>#DIV/0!</v>
      </c>
      <c r="AC35" s="467" t="e">
        <f t="shared" ref="AC35:AC36" si="50">IF(AB35&gt;0,AB35,0)</f>
        <v>#DIV/0!</v>
      </c>
      <c r="AD35" s="513"/>
      <c r="AE35" s="513"/>
      <c r="AF35" s="514">
        <f t="shared" ref="AF35:AF36" si="51">SUM(AD35:AE35)</f>
        <v>0</v>
      </c>
      <c r="AG35" s="551" t="e">
        <f t="shared" ref="AG35:AG36" si="52">$P35-AF35</f>
        <v>#DIV/0!</v>
      </c>
      <c r="AH35" s="476" t="e">
        <f t="shared" ref="AH35:AH36" si="53">IF(AG35&gt;0,AG35,0)</f>
        <v>#DIV/0!</v>
      </c>
      <c r="AI35" s="513"/>
      <c r="AJ35" s="513"/>
      <c r="AK35" s="552">
        <f t="shared" ref="AK35:AK36" si="54">SUM(AI35:AJ35)</f>
        <v>0</v>
      </c>
      <c r="AL35" s="551" t="e">
        <f t="shared" ref="AL35:AL36" si="55">$P35-AK35</f>
        <v>#DIV/0!</v>
      </c>
      <c r="AM35" s="476" t="e">
        <f t="shared" ref="AM35:AM36" si="56">IF(AL35&gt;0,AL35,0)</f>
        <v>#DIV/0!</v>
      </c>
      <c r="AN35" s="513"/>
      <c r="AO35" s="513"/>
      <c r="AP35" s="514">
        <f t="shared" ref="AP35:AP36" si="57">SUM(AN35:AO35)</f>
        <v>0</v>
      </c>
      <c r="AQ35" s="551" t="e">
        <f t="shared" si="7"/>
        <v>#DIV/0!</v>
      </c>
      <c r="AR35" s="476" t="e">
        <f t="shared" ref="AR35:AR36" si="58">IF(AQ35&gt;0,AQ35,0)</f>
        <v>#DIV/0!</v>
      </c>
      <c r="AS35" s="513"/>
      <c r="AT35" s="513"/>
      <c r="AU35" s="514">
        <f t="shared" ref="AU35:AU36" si="59">SUM(AS35:AT35)</f>
        <v>0</v>
      </c>
      <c r="AV35" s="515" t="e">
        <f t="shared" si="8"/>
        <v>#DIV/0!</v>
      </c>
      <c r="AW35" s="467" t="e">
        <f t="shared" ref="AW35:AW36" si="60">IF(AV35&gt;0,AV35,0)</f>
        <v>#DIV/0!</v>
      </c>
      <c r="AX35" s="513"/>
      <c r="AY35" s="513"/>
      <c r="AZ35" s="514">
        <f t="shared" ref="AZ35:AZ36" si="61">SUM(AX35:AY35)</f>
        <v>0</v>
      </c>
      <c r="BA35" s="515" t="e">
        <f t="shared" si="9"/>
        <v>#DIV/0!</v>
      </c>
      <c r="BB35" s="467" t="e">
        <f t="shared" ref="BB35:BB36" si="62">IF(BA35&gt;0,BA35,0)</f>
        <v>#DIV/0!</v>
      </c>
      <c r="BC35" s="513"/>
      <c r="BD35" s="513"/>
      <c r="BE35" s="514">
        <f t="shared" ref="BE35:BE36" si="63">SUM(BC35:BD35)</f>
        <v>0</v>
      </c>
      <c r="BF35" s="515" t="e">
        <f t="shared" si="10"/>
        <v>#DIV/0!</v>
      </c>
      <c r="BG35" s="467" t="e">
        <f t="shared" ref="BG35:BG36" si="64">IF(BF35&gt;0,BF35,0)</f>
        <v>#DIV/0!</v>
      </c>
      <c r="BH35" s="513"/>
      <c r="BI35" s="513"/>
      <c r="BJ35" s="514">
        <f t="shared" ref="BJ35:BJ36" si="65">SUM(BH35:BI35)</f>
        <v>0</v>
      </c>
      <c r="BK35" s="515" t="e">
        <f t="shared" si="11"/>
        <v>#DIV/0!</v>
      </c>
      <c r="BL35" s="467" t="e">
        <f t="shared" ref="BL35:BL36" si="66">IF(BK35&gt;0,BK35,0)</f>
        <v>#DIV/0!</v>
      </c>
      <c r="BM35" s="513"/>
      <c r="BN35" s="513"/>
      <c r="BO35" s="514">
        <f t="shared" ref="BO35:BO36" si="67">SUM(BM35:BN35)</f>
        <v>0</v>
      </c>
      <c r="BP35" s="515" t="e">
        <f t="shared" si="12"/>
        <v>#DIV/0!</v>
      </c>
      <c r="BQ35" s="467" t="e">
        <f t="shared" ref="BQ35:BQ36" si="68">IF(BP35&gt;0,BP35,0)</f>
        <v>#DIV/0!</v>
      </c>
      <c r="BR35" s="513"/>
      <c r="BS35" s="513"/>
      <c r="BT35" s="514">
        <f t="shared" ref="BT35:BT36" si="69">SUM(BR35:BS35)</f>
        <v>0</v>
      </c>
      <c r="BU35" s="515" t="e">
        <f t="shared" si="13"/>
        <v>#DIV/0!</v>
      </c>
      <c r="BV35" s="467" t="e">
        <f t="shared" ref="BV35:BV36" si="70">IF(BU35&gt;0,BU35,0)</f>
        <v>#DIV/0!</v>
      </c>
      <c r="BW35" s="513"/>
      <c r="BX35" s="513"/>
      <c r="BY35" s="514">
        <f t="shared" ref="BY35:BY36" si="71">SUM(BW35:BX35)</f>
        <v>0</v>
      </c>
      <c r="BZ35" s="515" t="e">
        <f t="shared" si="14"/>
        <v>#DIV/0!</v>
      </c>
      <c r="CA35" s="467" t="e">
        <f t="shared" ref="CA35:CA36" si="72">IF(BZ35&gt;0,BZ35,0)</f>
        <v>#DIV/0!</v>
      </c>
      <c r="CB35" s="425">
        <f t="shared" ref="CB35:CB36" si="73">BY35+BT35+BO35+BJ35+BE35+AZ35+AU35+AP35+AK35+AF35+AA35+H35+G35+F35</f>
        <v>0</v>
      </c>
      <c r="CC35" s="171" t="e">
        <f t="shared" ref="CC35:CC36" si="74">S35-CB35</f>
        <v>#DIV/0!</v>
      </c>
    </row>
    <row r="36" spans="1:81" s="608" customFormat="1" ht="16.5" thickBot="1" x14ac:dyDescent="0.3">
      <c r="A36" s="607"/>
      <c r="B36" s="92" t="s">
        <v>91</v>
      </c>
      <c r="C36" s="190" t="s">
        <v>88</v>
      </c>
      <c r="D36" s="93"/>
      <c r="E36" s="92" t="s">
        <v>229</v>
      </c>
      <c r="F36" s="580"/>
      <c r="G36" s="580"/>
      <c r="H36" s="580"/>
      <c r="I36" s="322" t="e">
        <f t="shared" si="0"/>
        <v>#DIV/0!</v>
      </c>
      <c r="J36" s="322" t="e">
        <f t="shared" si="16"/>
        <v>#DIV/0!</v>
      </c>
      <c r="K36" s="265"/>
      <c r="L36" s="338"/>
      <c r="M36" s="94"/>
      <c r="N36" s="95"/>
      <c r="O36" s="162"/>
      <c r="P36" s="359" t="e">
        <f t="shared" si="46"/>
        <v>#DIV/0!</v>
      </c>
      <c r="Q36" s="94"/>
      <c r="R36" s="172" t="e">
        <f t="shared" si="47"/>
        <v>#DIV/0!</v>
      </c>
      <c r="S36" s="172" t="e">
        <f t="shared" si="48"/>
        <v>#DIV/0!</v>
      </c>
      <c r="T36" s="211" t="e">
        <f>AVERAGE(W36+Y36+Z36+#REF!+#REF!+#REF!+#REF!+#REF!+#REF!)</f>
        <v>#REF!</v>
      </c>
      <c r="U36" s="221"/>
      <c r="V36" s="197"/>
      <c r="W36" s="203">
        <f t="shared" si="5"/>
        <v>0</v>
      </c>
      <c r="X36" s="222" t="e">
        <f t="shared" si="1"/>
        <v>#DIV/0!</v>
      </c>
      <c r="Y36" s="516"/>
      <c r="Z36" s="517"/>
      <c r="AA36" s="518">
        <f t="shared" si="49"/>
        <v>0</v>
      </c>
      <c r="AB36" s="519" t="e">
        <f t="shared" si="6"/>
        <v>#DIV/0!</v>
      </c>
      <c r="AC36" s="520" t="e">
        <f t="shared" si="50"/>
        <v>#DIV/0!</v>
      </c>
      <c r="AD36" s="517"/>
      <c r="AE36" s="517"/>
      <c r="AF36" s="518">
        <f t="shared" si="51"/>
        <v>0</v>
      </c>
      <c r="AG36" s="553" t="e">
        <f t="shared" si="52"/>
        <v>#DIV/0!</v>
      </c>
      <c r="AH36" s="555" t="e">
        <f t="shared" si="53"/>
        <v>#DIV/0!</v>
      </c>
      <c r="AI36" s="517"/>
      <c r="AJ36" s="517"/>
      <c r="AK36" s="554">
        <f t="shared" si="54"/>
        <v>0</v>
      </c>
      <c r="AL36" s="553" t="e">
        <f t="shared" si="55"/>
        <v>#DIV/0!</v>
      </c>
      <c r="AM36" s="555" t="e">
        <f t="shared" si="56"/>
        <v>#DIV/0!</v>
      </c>
      <c r="AN36" s="517"/>
      <c r="AO36" s="517"/>
      <c r="AP36" s="518">
        <f t="shared" si="57"/>
        <v>0</v>
      </c>
      <c r="AQ36" s="553" t="e">
        <f t="shared" si="7"/>
        <v>#DIV/0!</v>
      </c>
      <c r="AR36" s="555" t="e">
        <f t="shared" si="58"/>
        <v>#DIV/0!</v>
      </c>
      <c r="AS36" s="517"/>
      <c r="AT36" s="517"/>
      <c r="AU36" s="518">
        <f t="shared" si="59"/>
        <v>0</v>
      </c>
      <c r="AV36" s="519" t="e">
        <f t="shared" si="8"/>
        <v>#DIV/0!</v>
      </c>
      <c r="AW36" s="520" t="e">
        <f t="shared" si="60"/>
        <v>#DIV/0!</v>
      </c>
      <c r="AX36" s="517"/>
      <c r="AY36" s="517"/>
      <c r="AZ36" s="518">
        <f t="shared" si="61"/>
        <v>0</v>
      </c>
      <c r="BA36" s="519" t="e">
        <f t="shared" si="9"/>
        <v>#DIV/0!</v>
      </c>
      <c r="BB36" s="520" t="e">
        <f t="shared" si="62"/>
        <v>#DIV/0!</v>
      </c>
      <c r="BC36" s="517"/>
      <c r="BD36" s="517"/>
      <c r="BE36" s="518">
        <f t="shared" si="63"/>
        <v>0</v>
      </c>
      <c r="BF36" s="519" t="e">
        <f t="shared" si="10"/>
        <v>#DIV/0!</v>
      </c>
      <c r="BG36" s="520" t="e">
        <f t="shared" si="64"/>
        <v>#DIV/0!</v>
      </c>
      <c r="BH36" s="517"/>
      <c r="BI36" s="517"/>
      <c r="BJ36" s="518">
        <f t="shared" si="65"/>
        <v>0</v>
      </c>
      <c r="BK36" s="519" t="e">
        <f t="shared" si="11"/>
        <v>#DIV/0!</v>
      </c>
      <c r="BL36" s="520" t="e">
        <f t="shared" si="66"/>
        <v>#DIV/0!</v>
      </c>
      <c r="BM36" s="517"/>
      <c r="BN36" s="517"/>
      <c r="BO36" s="518">
        <f t="shared" si="67"/>
        <v>0</v>
      </c>
      <c r="BP36" s="519" t="e">
        <f t="shared" si="12"/>
        <v>#DIV/0!</v>
      </c>
      <c r="BQ36" s="520" t="e">
        <f t="shared" si="68"/>
        <v>#DIV/0!</v>
      </c>
      <c r="BR36" s="517"/>
      <c r="BS36" s="517"/>
      <c r="BT36" s="518">
        <f t="shared" si="69"/>
        <v>0</v>
      </c>
      <c r="BU36" s="519" t="e">
        <f t="shared" si="13"/>
        <v>#DIV/0!</v>
      </c>
      <c r="BV36" s="520" t="e">
        <f t="shared" si="70"/>
        <v>#DIV/0!</v>
      </c>
      <c r="BW36" s="517"/>
      <c r="BX36" s="517"/>
      <c r="BY36" s="518">
        <f t="shared" si="71"/>
        <v>0</v>
      </c>
      <c r="BZ36" s="519" t="e">
        <f t="shared" si="14"/>
        <v>#DIV/0!</v>
      </c>
      <c r="CA36" s="520" t="e">
        <f t="shared" si="72"/>
        <v>#DIV/0!</v>
      </c>
      <c r="CB36" s="426">
        <f t="shared" si="73"/>
        <v>0</v>
      </c>
      <c r="CC36" s="172" t="e">
        <f t="shared" si="74"/>
        <v>#DIV/0!</v>
      </c>
    </row>
    <row r="37" spans="1:81" x14ac:dyDescent="0.25">
      <c r="A37" s="88" t="s">
        <v>18</v>
      </c>
      <c r="B37" s="97" t="s">
        <v>91</v>
      </c>
      <c r="C37" s="97"/>
      <c r="D37" s="97"/>
      <c r="E37" s="97" t="s">
        <v>111</v>
      </c>
      <c r="F37" s="581"/>
      <c r="G37" s="581"/>
      <c r="H37" s="581"/>
      <c r="I37" s="324" t="e">
        <f t="shared" si="0"/>
        <v>#DIV/0!</v>
      </c>
      <c r="J37" s="324" t="e">
        <f t="shared" si="16"/>
        <v>#DIV/0!</v>
      </c>
      <c r="K37" s="266"/>
      <c r="L37" s="339"/>
      <c r="M37" s="98"/>
      <c r="N37" s="99"/>
      <c r="O37" s="164"/>
      <c r="P37" s="360" t="e">
        <f t="shared" si="45"/>
        <v>#DIV/0!</v>
      </c>
      <c r="Q37" s="98"/>
      <c r="R37" s="98"/>
      <c r="S37" s="98"/>
      <c r="T37" s="212" t="e">
        <f>AVERAGE(W37+Y37+Z37+#REF!+#REF!+#REF!+#REF!+#REF!+#REF!)</f>
        <v>#REF!</v>
      </c>
      <c r="U37" s="223"/>
      <c r="V37" s="198"/>
      <c r="W37" s="204">
        <f t="shared" si="5"/>
        <v>0</v>
      </c>
      <c r="X37" s="224" t="e">
        <f t="shared" si="1"/>
        <v>#DIV/0!</v>
      </c>
      <c r="Y37" s="525"/>
      <c r="Z37" s="526"/>
      <c r="AA37" s="527">
        <f>SUM(Y37:Z37)</f>
        <v>0</v>
      </c>
      <c r="AB37" s="528" t="e">
        <f t="shared" si="6"/>
        <v>#DIV/0!</v>
      </c>
      <c r="AC37" s="529"/>
      <c r="AD37" s="526"/>
      <c r="AE37" s="526"/>
      <c r="AF37" s="527">
        <f>SUM(AD37:AE37)</f>
        <v>0</v>
      </c>
      <c r="AG37" s="558" t="e">
        <f t="shared" si="2"/>
        <v>#DIV/0!</v>
      </c>
      <c r="AH37" s="559"/>
      <c r="AI37" s="526"/>
      <c r="AJ37" s="526"/>
      <c r="AK37" s="560">
        <f>SUM(AI37:AJ37)</f>
        <v>0</v>
      </c>
      <c r="AL37" s="558" t="e">
        <f t="shared" si="3"/>
        <v>#DIV/0!</v>
      </c>
      <c r="AM37" s="559"/>
      <c r="AN37" s="526"/>
      <c r="AO37" s="526"/>
      <c r="AP37" s="527">
        <f>SUM(AN37:AO37)</f>
        <v>0</v>
      </c>
      <c r="AQ37" s="558" t="e">
        <f t="shared" si="7"/>
        <v>#DIV/0!</v>
      </c>
      <c r="AR37" s="559"/>
      <c r="AS37" s="526"/>
      <c r="AT37" s="526"/>
      <c r="AU37" s="527">
        <f>SUM(AS37:AT37)</f>
        <v>0</v>
      </c>
      <c r="AV37" s="528" t="e">
        <f t="shared" si="8"/>
        <v>#DIV/0!</v>
      </c>
      <c r="AW37" s="529"/>
      <c r="AX37" s="526"/>
      <c r="AY37" s="526"/>
      <c r="AZ37" s="527">
        <f>SUM(AX37:AY37)</f>
        <v>0</v>
      </c>
      <c r="BA37" s="528" t="e">
        <f t="shared" si="9"/>
        <v>#DIV/0!</v>
      </c>
      <c r="BB37" s="529"/>
      <c r="BC37" s="526"/>
      <c r="BD37" s="526"/>
      <c r="BE37" s="527">
        <f>SUM(BC37:BD37)</f>
        <v>0</v>
      </c>
      <c r="BF37" s="528" t="e">
        <f t="shared" si="10"/>
        <v>#DIV/0!</v>
      </c>
      <c r="BG37" s="529"/>
      <c r="BH37" s="526"/>
      <c r="BI37" s="526"/>
      <c r="BJ37" s="527">
        <f>SUM(BH37:BI37)</f>
        <v>0</v>
      </c>
      <c r="BK37" s="528" t="e">
        <f t="shared" si="11"/>
        <v>#DIV/0!</v>
      </c>
      <c r="BL37" s="529"/>
      <c r="BM37" s="526"/>
      <c r="BN37" s="526"/>
      <c r="BO37" s="527">
        <f>SUM(BM37:BN37)</f>
        <v>0</v>
      </c>
      <c r="BP37" s="528" t="e">
        <f t="shared" si="12"/>
        <v>#DIV/0!</v>
      </c>
      <c r="BQ37" s="529"/>
      <c r="BR37" s="526"/>
      <c r="BS37" s="526"/>
      <c r="BT37" s="527">
        <f>SUM(BR37:BS37)</f>
        <v>0</v>
      </c>
      <c r="BU37" s="528" t="e">
        <f t="shared" si="13"/>
        <v>#DIV/0!</v>
      </c>
      <c r="BV37" s="529"/>
      <c r="BW37" s="526"/>
      <c r="BX37" s="526"/>
      <c r="BY37" s="527">
        <f>SUM(BW37:BX37)</f>
        <v>0</v>
      </c>
      <c r="BZ37" s="528" t="e">
        <f t="shared" si="14"/>
        <v>#DIV/0!</v>
      </c>
      <c r="CA37" s="529"/>
      <c r="CB37" s="599">
        <f t="shared" si="15"/>
        <v>0</v>
      </c>
      <c r="CC37" s="600"/>
    </row>
    <row r="38" spans="1:81" x14ac:dyDescent="0.25">
      <c r="A38" s="617" t="s">
        <v>241</v>
      </c>
      <c r="B38" s="84" t="s">
        <v>91</v>
      </c>
      <c r="C38" s="189" t="s">
        <v>88</v>
      </c>
      <c r="D38" s="90"/>
      <c r="E38" s="84" t="s">
        <v>211</v>
      </c>
      <c r="F38" s="578"/>
      <c r="G38" s="578"/>
      <c r="H38" s="578"/>
      <c r="I38" s="311" t="e">
        <f t="shared" ref="I38" si="75">AVERAGE(F38:H38)</f>
        <v>#DIV/0!</v>
      </c>
      <c r="J38" s="311" t="e">
        <f t="shared" ref="J38" si="76">I38</f>
        <v>#DIV/0!</v>
      </c>
      <c r="K38" s="85"/>
      <c r="L38" s="336"/>
      <c r="M38" s="86"/>
      <c r="N38" s="87"/>
      <c r="O38" s="161"/>
      <c r="P38" s="358" t="e">
        <f>R38/12-O38*(R38/12)</f>
        <v>#DIV/0!</v>
      </c>
      <c r="Q38" s="86"/>
      <c r="R38" s="171" t="e">
        <f>J38*12</f>
        <v>#DIV/0!</v>
      </c>
      <c r="S38" s="171" t="e">
        <f>P38*12</f>
        <v>#DIV/0!</v>
      </c>
      <c r="T38" s="208" t="e">
        <f>AVERAGE(W38+Y38+Z38+#REF!+#REF!+#REF!+#REF!+#REF!+#REF!)</f>
        <v>#REF!</v>
      </c>
      <c r="U38" s="219"/>
      <c r="V38" s="196"/>
      <c r="W38" s="202">
        <f t="shared" ref="W38" si="77">V38+U38</f>
        <v>0</v>
      </c>
      <c r="X38" s="220" t="e">
        <f t="shared" ref="X38" si="78">P38-W38</f>
        <v>#DIV/0!</v>
      </c>
      <c r="Y38" s="512"/>
      <c r="Z38" s="513"/>
      <c r="AA38" s="514">
        <f>SUM(Y38:Z38)</f>
        <v>0</v>
      </c>
      <c r="AB38" s="515" t="e">
        <f t="shared" ref="AB38" si="79">$P38-AA38</f>
        <v>#DIV/0!</v>
      </c>
      <c r="AC38" s="467" t="e">
        <f>IF(AB38&gt;0,AB38,0)</f>
        <v>#DIV/0!</v>
      </c>
      <c r="AD38" s="513"/>
      <c r="AE38" s="513"/>
      <c r="AF38" s="514">
        <f>SUM(AD38:AE38)</f>
        <v>0</v>
      </c>
      <c r="AG38" s="551" t="e">
        <f t="shared" si="2"/>
        <v>#DIV/0!</v>
      </c>
      <c r="AH38" s="476" t="e">
        <f>IF(AG38&gt;0,AG38,0)</f>
        <v>#DIV/0!</v>
      </c>
      <c r="AI38" s="513"/>
      <c r="AJ38" s="513"/>
      <c r="AK38" s="552">
        <f>SUM(AI38:AJ38)</f>
        <v>0</v>
      </c>
      <c r="AL38" s="551" t="e">
        <f t="shared" si="3"/>
        <v>#DIV/0!</v>
      </c>
      <c r="AM38" s="476" t="e">
        <f>IF(AL38&gt;0,AL38,0)</f>
        <v>#DIV/0!</v>
      </c>
      <c r="AN38" s="513"/>
      <c r="AO38" s="513"/>
      <c r="AP38" s="514">
        <f>SUM(AN38:AO38)</f>
        <v>0</v>
      </c>
      <c r="AQ38" s="551" t="e">
        <f t="shared" ref="AQ38" si="80">$P38-AP38</f>
        <v>#DIV/0!</v>
      </c>
      <c r="AR38" s="476" t="e">
        <f>IF(AQ38&gt;0,AQ38,0)</f>
        <v>#DIV/0!</v>
      </c>
      <c r="AS38" s="513"/>
      <c r="AT38" s="513"/>
      <c r="AU38" s="514">
        <f>SUM(AS38:AT38)</f>
        <v>0</v>
      </c>
      <c r="AV38" s="515" t="e">
        <f t="shared" ref="AV38" si="81">$P38-AU38</f>
        <v>#DIV/0!</v>
      </c>
      <c r="AW38" s="467" t="e">
        <f>IF(AV38&gt;0,AV38,0)</f>
        <v>#DIV/0!</v>
      </c>
      <c r="AX38" s="513"/>
      <c r="AY38" s="513"/>
      <c r="AZ38" s="514">
        <f>SUM(AX38:AY38)</f>
        <v>0</v>
      </c>
      <c r="BA38" s="515" t="e">
        <f t="shared" ref="BA38" si="82">$P38-AZ38</f>
        <v>#DIV/0!</v>
      </c>
      <c r="BB38" s="467" t="e">
        <f>IF(BA38&gt;0,BA38,0)</f>
        <v>#DIV/0!</v>
      </c>
      <c r="BC38" s="513"/>
      <c r="BD38" s="513"/>
      <c r="BE38" s="514">
        <f>SUM(BC38:BD38)</f>
        <v>0</v>
      </c>
      <c r="BF38" s="515" t="e">
        <f t="shared" ref="BF38" si="83">$P38-BE38</f>
        <v>#DIV/0!</v>
      </c>
      <c r="BG38" s="467" t="e">
        <f>IF(BF38&gt;0,BF38,0)</f>
        <v>#DIV/0!</v>
      </c>
      <c r="BH38" s="513"/>
      <c r="BI38" s="513"/>
      <c r="BJ38" s="514">
        <f>SUM(BH38:BI38)</f>
        <v>0</v>
      </c>
      <c r="BK38" s="515" t="e">
        <f t="shared" ref="BK38" si="84">$P38-BJ38</f>
        <v>#DIV/0!</v>
      </c>
      <c r="BL38" s="467" t="e">
        <f>IF(BK38&gt;0,BK38,0)</f>
        <v>#DIV/0!</v>
      </c>
      <c r="BM38" s="513"/>
      <c r="BN38" s="513"/>
      <c r="BO38" s="514">
        <f>SUM(BM38:BN38)</f>
        <v>0</v>
      </c>
      <c r="BP38" s="515" t="e">
        <f t="shared" ref="BP38" si="85">$P38-BO38</f>
        <v>#DIV/0!</v>
      </c>
      <c r="BQ38" s="467" t="e">
        <f>IF(BP38&gt;0,BP38,0)</f>
        <v>#DIV/0!</v>
      </c>
      <c r="BR38" s="513"/>
      <c r="BS38" s="513"/>
      <c r="BT38" s="514">
        <f>SUM(BR38:BS38)</f>
        <v>0</v>
      </c>
      <c r="BU38" s="515" t="e">
        <f t="shared" ref="BU38" si="86">$P38-BT38</f>
        <v>#DIV/0!</v>
      </c>
      <c r="BV38" s="467" t="e">
        <f>IF(BU38&gt;0,BU38,0)</f>
        <v>#DIV/0!</v>
      </c>
      <c r="BW38" s="513"/>
      <c r="BX38" s="513"/>
      <c r="BY38" s="514">
        <f>SUM(BW38:BX38)</f>
        <v>0</v>
      </c>
      <c r="BZ38" s="515" t="e">
        <f t="shared" ref="BZ38" si="87">$P38-BY38</f>
        <v>#DIV/0!</v>
      </c>
      <c r="CA38" s="467" t="e">
        <f>IF(BZ38&gt;0,BZ38,0)</f>
        <v>#DIV/0!</v>
      </c>
      <c r="CB38" s="428">
        <f t="shared" si="15"/>
        <v>0</v>
      </c>
      <c r="CC38" s="177" t="e">
        <f>S38-CB38</f>
        <v>#DIV/0!</v>
      </c>
    </row>
    <row r="39" spans="1:81" ht="16.5" thickBot="1" x14ac:dyDescent="0.3">
      <c r="A39" s="88"/>
      <c r="B39" s="109" t="s">
        <v>91</v>
      </c>
      <c r="C39" s="461" t="s">
        <v>88</v>
      </c>
      <c r="D39" s="462"/>
      <c r="E39" s="109" t="s">
        <v>212</v>
      </c>
      <c r="F39" s="583"/>
      <c r="G39" s="583"/>
      <c r="H39" s="583"/>
      <c r="I39" s="325" t="e">
        <f t="shared" si="0"/>
        <v>#DIV/0!</v>
      </c>
      <c r="J39" s="460" t="e">
        <f t="shared" si="16"/>
        <v>#DIV/0!</v>
      </c>
      <c r="K39" s="269"/>
      <c r="L39" s="344"/>
      <c r="M39" s="110"/>
      <c r="N39" s="111"/>
      <c r="O39" s="168"/>
      <c r="P39" s="360" t="e">
        <f>R39/12-O39*(R39/12)</f>
        <v>#DIV/0!</v>
      </c>
      <c r="Q39" s="110"/>
      <c r="R39" s="463" t="e">
        <f>J39*12</f>
        <v>#DIV/0!</v>
      </c>
      <c r="S39" s="463" t="e">
        <f>P39*12</f>
        <v>#DIV/0!</v>
      </c>
      <c r="T39" s="208" t="e">
        <f>AVERAGE(W39+Y39+Z39+#REF!+#REF!+#REF!+#REF!+#REF!+#REF!)</f>
        <v>#REF!</v>
      </c>
      <c r="U39" s="219"/>
      <c r="V39" s="196"/>
      <c r="W39" s="202">
        <f t="shared" si="5"/>
        <v>0</v>
      </c>
      <c r="X39" s="220" t="e">
        <f t="shared" si="1"/>
        <v>#DIV/0!</v>
      </c>
      <c r="Y39" s="512"/>
      <c r="Z39" s="513"/>
      <c r="AA39" s="514">
        <f>SUM(Y39:Z39)</f>
        <v>0</v>
      </c>
      <c r="AB39" s="515" t="e">
        <f t="shared" si="6"/>
        <v>#DIV/0!</v>
      </c>
      <c r="AC39" s="467" t="e">
        <f>IF(AB39&gt;0,AB39,0)</f>
        <v>#DIV/0!</v>
      </c>
      <c r="AD39" s="513"/>
      <c r="AE39" s="513"/>
      <c r="AF39" s="514">
        <f>SUM(AD39:AE39)</f>
        <v>0</v>
      </c>
      <c r="AG39" s="551" t="e">
        <f t="shared" si="2"/>
        <v>#DIV/0!</v>
      </c>
      <c r="AH39" s="476" t="e">
        <f>IF(AG39&gt;0,AG39,0)</f>
        <v>#DIV/0!</v>
      </c>
      <c r="AI39" s="513"/>
      <c r="AJ39" s="513"/>
      <c r="AK39" s="552">
        <f>SUM(AI39:AJ39)</f>
        <v>0</v>
      </c>
      <c r="AL39" s="551" t="e">
        <f t="shared" si="3"/>
        <v>#DIV/0!</v>
      </c>
      <c r="AM39" s="476" t="e">
        <f>IF(AL39&gt;0,AL39,0)</f>
        <v>#DIV/0!</v>
      </c>
      <c r="AN39" s="513"/>
      <c r="AO39" s="513"/>
      <c r="AP39" s="514">
        <f>SUM(AN39:AO39)</f>
        <v>0</v>
      </c>
      <c r="AQ39" s="551" t="e">
        <f t="shared" si="7"/>
        <v>#DIV/0!</v>
      </c>
      <c r="AR39" s="476" t="e">
        <f>IF(AQ39&gt;0,AQ39,0)</f>
        <v>#DIV/0!</v>
      </c>
      <c r="AS39" s="513"/>
      <c r="AT39" s="513"/>
      <c r="AU39" s="514">
        <f>SUM(AS39:AT39)</f>
        <v>0</v>
      </c>
      <c r="AV39" s="515" t="e">
        <f t="shared" si="8"/>
        <v>#DIV/0!</v>
      </c>
      <c r="AW39" s="467" t="e">
        <f>IF(AV39&gt;0,AV39,0)</f>
        <v>#DIV/0!</v>
      </c>
      <c r="AX39" s="513"/>
      <c r="AY39" s="513"/>
      <c r="AZ39" s="514">
        <f>SUM(AX39:AY39)</f>
        <v>0</v>
      </c>
      <c r="BA39" s="515" t="e">
        <f t="shared" si="9"/>
        <v>#DIV/0!</v>
      </c>
      <c r="BB39" s="467" t="e">
        <f>IF(BA39&gt;0,BA39,0)</f>
        <v>#DIV/0!</v>
      </c>
      <c r="BC39" s="513"/>
      <c r="BD39" s="513"/>
      <c r="BE39" s="514">
        <f>SUM(BC39:BD39)</f>
        <v>0</v>
      </c>
      <c r="BF39" s="515" t="e">
        <f t="shared" si="10"/>
        <v>#DIV/0!</v>
      </c>
      <c r="BG39" s="467" t="e">
        <f>IF(BF39&gt;0,BF39,0)</f>
        <v>#DIV/0!</v>
      </c>
      <c r="BH39" s="513"/>
      <c r="BI39" s="513"/>
      <c r="BJ39" s="514">
        <f>SUM(BH39:BI39)</f>
        <v>0</v>
      </c>
      <c r="BK39" s="515" t="e">
        <f t="shared" si="11"/>
        <v>#DIV/0!</v>
      </c>
      <c r="BL39" s="467" t="e">
        <f>IF(BK39&gt;0,BK39,0)</f>
        <v>#DIV/0!</v>
      </c>
      <c r="BM39" s="513"/>
      <c r="BN39" s="513"/>
      <c r="BO39" s="514">
        <f>SUM(BM39:BN39)</f>
        <v>0</v>
      </c>
      <c r="BP39" s="515" t="e">
        <f t="shared" si="12"/>
        <v>#DIV/0!</v>
      </c>
      <c r="BQ39" s="467" t="e">
        <f>IF(BP39&gt;0,BP39,0)</f>
        <v>#DIV/0!</v>
      </c>
      <c r="BR39" s="513"/>
      <c r="BS39" s="513"/>
      <c r="BT39" s="514">
        <f>SUM(BR39:BS39)</f>
        <v>0</v>
      </c>
      <c r="BU39" s="515" t="e">
        <f t="shared" si="13"/>
        <v>#DIV/0!</v>
      </c>
      <c r="BV39" s="467" t="e">
        <f>IF(BU39&gt;0,BU39,0)</f>
        <v>#DIV/0!</v>
      </c>
      <c r="BW39" s="513"/>
      <c r="BX39" s="513"/>
      <c r="BY39" s="514">
        <f>SUM(BW39:BX39)</f>
        <v>0</v>
      </c>
      <c r="BZ39" s="515" t="e">
        <f t="shared" si="14"/>
        <v>#DIV/0!</v>
      </c>
      <c r="CA39" s="467" t="e">
        <f>IF(BZ39&gt;0,BZ39,0)</f>
        <v>#DIV/0!</v>
      </c>
      <c r="CB39" s="428">
        <f t="shared" si="15"/>
        <v>0</v>
      </c>
      <c r="CC39" s="177" t="e">
        <f>S39-CB39</f>
        <v>#DIV/0!</v>
      </c>
    </row>
    <row r="40" spans="1:81" x14ac:dyDescent="0.25">
      <c r="A40" s="78" t="s">
        <v>14</v>
      </c>
      <c r="B40" s="79"/>
      <c r="C40" s="79"/>
      <c r="D40" s="79"/>
      <c r="E40" s="79" t="s">
        <v>112</v>
      </c>
      <c r="F40" s="576"/>
      <c r="G40" s="576"/>
      <c r="H40" s="576"/>
      <c r="I40" s="320" t="e">
        <f t="shared" si="0"/>
        <v>#DIV/0!</v>
      </c>
      <c r="J40" s="320" t="e">
        <f t="shared" ref="J40:J43" si="88">I40</f>
        <v>#DIV/0!</v>
      </c>
      <c r="K40" s="263"/>
      <c r="L40" s="341"/>
      <c r="M40" s="104"/>
      <c r="N40" s="103"/>
      <c r="O40" s="166"/>
      <c r="P40" s="357" t="e">
        <f t="shared" si="45"/>
        <v>#DIV/0!</v>
      </c>
      <c r="Q40" s="104"/>
      <c r="R40" s="104"/>
      <c r="S40" s="104"/>
      <c r="T40" s="210" t="e">
        <f>AVERAGE(W40+Y40+Z40+#REF!+#REF!+#REF!+#REF!+#REF!+#REF!)</f>
        <v>#REF!</v>
      </c>
      <c r="U40" s="217"/>
      <c r="V40" s="195"/>
      <c r="W40" s="201">
        <f t="shared" si="5"/>
        <v>0</v>
      </c>
      <c r="X40" s="218" t="e">
        <f t="shared" si="1"/>
        <v>#DIV/0!</v>
      </c>
      <c r="Y40" s="507"/>
      <c r="Z40" s="508"/>
      <c r="AA40" s="509">
        <f>SUM(Y40:Z40)</f>
        <v>0</v>
      </c>
      <c r="AB40" s="510" t="e">
        <f t="shared" si="6"/>
        <v>#DIV/0!</v>
      </c>
      <c r="AC40" s="511"/>
      <c r="AD40" s="508"/>
      <c r="AE40" s="508"/>
      <c r="AF40" s="509">
        <f>SUM(AD40:AE40)</f>
        <v>0</v>
      </c>
      <c r="AG40" s="548" t="e">
        <f t="shared" si="2"/>
        <v>#DIV/0!</v>
      </c>
      <c r="AH40" s="549"/>
      <c r="AI40" s="508"/>
      <c r="AJ40" s="508"/>
      <c r="AK40" s="550">
        <f>SUM(AI40:AJ40)</f>
        <v>0</v>
      </c>
      <c r="AL40" s="548" t="e">
        <f t="shared" si="3"/>
        <v>#DIV/0!</v>
      </c>
      <c r="AM40" s="549"/>
      <c r="AN40" s="508"/>
      <c r="AO40" s="508"/>
      <c r="AP40" s="509">
        <f>SUM(AN40:AO40)</f>
        <v>0</v>
      </c>
      <c r="AQ40" s="548" t="e">
        <f t="shared" si="7"/>
        <v>#DIV/0!</v>
      </c>
      <c r="AR40" s="549"/>
      <c r="AS40" s="508"/>
      <c r="AT40" s="508"/>
      <c r="AU40" s="509">
        <f>SUM(AS40:AT40)</f>
        <v>0</v>
      </c>
      <c r="AV40" s="510" t="e">
        <f t="shared" si="8"/>
        <v>#DIV/0!</v>
      </c>
      <c r="AW40" s="511"/>
      <c r="AX40" s="508"/>
      <c r="AY40" s="508"/>
      <c r="AZ40" s="509">
        <f>SUM(AX40:AY40)</f>
        <v>0</v>
      </c>
      <c r="BA40" s="510" t="e">
        <f t="shared" si="9"/>
        <v>#DIV/0!</v>
      </c>
      <c r="BB40" s="511"/>
      <c r="BC40" s="508"/>
      <c r="BD40" s="508"/>
      <c r="BE40" s="509">
        <f>SUM(BC40:BD40)</f>
        <v>0</v>
      </c>
      <c r="BF40" s="510" t="e">
        <f t="shared" si="10"/>
        <v>#DIV/0!</v>
      </c>
      <c r="BG40" s="511"/>
      <c r="BH40" s="508"/>
      <c r="BI40" s="508"/>
      <c r="BJ40" s="509">
        <f>SUM(BH40:BI40)</f>
        <v>0</v>
      </c>
      <c r="BK40" s="510" t="e">
        <f t="shared" si="11"/>
        <v>#DIV/0!</v>
      </c>
      <c r="BL40" s="511"/>
      <c r="BM40" s="508"/>
      <c r="BN40" s="508"/>
      <c r="BO40" s="509">
        <f>SUM(BM40:BN40)</f>
        <v>0</v>
      </c>
      <c r="BP40" s="510" t="e">
        <f t="shared" si="12"/>
        <v>#DIV/0!</v>
      </c>
      <c r="BQ40" s="511"/>
      <c r="BR40" s="508"/>
      <c r="BS40" s="508"/>
      <c r="BT40" s="509">
        <f>SUM(BR40:BS40)</f>
        <v>0</v>
      </c>
      <c r="BU40" s="510" t="e">
        <f t="shared" si="13"/>
        <v>#DIV/0!</v>
      </c>
      <c r="BV40" s="511"/>
      <c r="BW40" s="508"/>
      <c r="BX40" s="508"/>
      <c r="BY40" s="509">
        <f>SUM(BW40:BX40)</f>
        <v>0</v>
      </c>
      <c r="BZ40" s="510" t="e">
        <f t="shared" si="14"/>
        <v>#DIV/0!</v>
      </c>
      <c r="CA40" s="511"/>
      <c r="CB40" s="423">
        <f t="shared" si="15"/>
        <v>0</v>
      </c>
      <c r="CC40" s="376"/>
    </row>
    <row r="41" spans="1:81" x14ac:dyDescent="0.25">
      <c r="A41" s="83"/>
      <c r="B41" s="84"/>
      <c r="C41" s="84"/>
      <c r="D41" s="84"/>
      <c r="E41" s="84" t="s">
        <v>15</v>
      </c>
      <c r="F41" s="578"/>
      <c r="G41" s="578"/>
      <c r="H41" s="578"/>
      <c r="I41" s="311" t="e">
        <f t="shared" si="0"/>
        <v>#DIV/0!</v>
      </c>
      <c r="J41" s="311" t="e">
        <f t="shared" si="88"/>
        <v>#DIV/0!</v>
      </c>
      <c r="K41" s="85"/>
      <c r="L41" s="342"/>
      <c r="M41" s="106"/>
      <c r="N41" s="105"/>
      <c r="O41" s="167"/>
      <c r="P41" s="358" t="e">
        <f t="shared" si="45"/>
        <v>#DIV/0!</v>
      </c>
      <c r="Q41" s="106"/>
      <c r="R41" s="106"/>
      <c r="S41" s="106"/>
      <c r="T41" s="208" t="e">
        <f>AVERAGE(W41+Y41+Z41+#REF!+#REF!+#REF!+#REF!+#REF!+#REF!)</f>
        <v>#REF!</v>
      </c>
      <c r="U41" s="219"/>
      <c r="V41" s="196"/>
      <c r="W41" s="202">
        <f t="shared" si="5"/>
        <v>0</v>
      </c>
      <c r="X41" s="220" t="e">
        <f t="shared" si="1"/>
        <v>#DIV/0!</v>
      </c>
      <c r="Y41" s="512"/>
      <c r="Z41" s="513"/>
      <c r="AA41" s="514">
        <f>SUM(Y41:Z41)</f>
        <v>0</v>
      </c>
      <c r="AB41" s="515" t="e">
        <f t="shared" si="6"/>
        <v>#DIV/0!</v>
      </c>
      <c r="AC41" s="467"/>
      <c r="AD41" s="513"/>
      <c r="AE41" s="513"/>
      <c r="AF41" s="514">
        <f>SUM(AD41:AE41)</f>
        <v>0</v>
      </c>
      <c r="AG41" s="551" t="e">
        <f t="shared" ref="AG41:AG72" si="89">$P41-AF41</f>
        <v>#DIV/0!</v>
      </c>
      <c r="AH41" s="476"/>
      <c r="AI41" s="513"/>
      <c r="AJ41" s="513"/>
      <c r="AK41" s="552">
        <f>SUM(AI41:AJ41)</f>
        <v>0</v>
      </c>
      <c r="AL41" s="551" t="e">
        <f t="shared" ref="AL41:AL72" si="90">$P41-AK41</f>
        <v>#DIV/0!</v>
      </c>
      <c r="AM41" s="476"/>
      <c r="AN41" s="513"/>
      <c r="AO41" s="513"/>
      <c r="AP41" s="514">
        <f>SUM(AN41:AO41)</f>
        <v>0</v>
      </c>
      <c r="AQ41" s="551" t="e">
        <f t="shared" si="7"/>
        <v>#DIV/0!</v>
      </c>
      <c r="AR41" s="476"/>
      <c r="AS41" s="513"/>
      <c r="AT41" s="513"/>
      <c r="AU41" s="514">
        <f>SUM(AS41:AT41)</f>
        <v>0</v>
      </c>
      <c r="AV41" s="515" t="e">
        <f t="shared" si="8"/>
        <v>#DIV/0!</v>
      </c>
      <c r="AW41" s="467"/>
      <c r="AX41" s="513"/>
      <c r="AY41" s="513"/>
      <c r="AZ41" s="514">
        <f>SUM(AX41:AY41)</f>
        <v>0</v>
      </c>
      <c r="BA41" s="515" t="e">
        <f t="shared" si="9"/>
        <v>#DIV/0!</v>
      </c>
      <c r="BB41" s="467"/>
      <c r="BC41" s="513"/>
      <c r="BD41" s="513"/>
      <c r="BE41" s="514">
        <f>SUM(BC41:BD41)</f>
        <v>0</v>
      </c>
      <c r="BF41" s="515" t="e">
        <f t="shared" si="10"/>
        <v>#DIV/0!</v>
      </c>
      <c r="BG41" s="467"/>
      <c r="BH41" s="513"/>
      <c r="BI41" s="513"/>
      <c r="BJ41" s="514">
        <f>SUM(BH41:BI41)</f>
        <v>0</v>
      </c>
      <c r="BK41" s="515" t="e">
        <f t="shared" si="11"/>
        <v>#DIV/0!</v>
      </c>
      <c r="BL41" s="467"/>
      <c r="BM41" s="513"/>
      <c r="BN41" s="513"/>
      <c r="BO41" s="514">
        <f>SUM(BM41:BN41)</f>
        <v>0</v>
      </c>
      <c r="BP41" s="515" t="e">
        <f t="shared" si="12"/>
        <v>#DIV/0!</v>
      </c>
      <c r="BQ41" s="467"/>
      <c r="BR41" s="513"/>
      <c r="BS41" s="513"/>
      <c r="BT41" s="514">
        <f>SUM(BR41:BS41)</f>
        <v>0</v>
      </c>
      <c r="BU41" s="515" t="e">
        <f t="shared" si="13"/>
        <v>#DIV/0!</v>
      </c>
      <c r="BV41" s="467"/>
      <c r="BW41" s="513"/>
      <c r="BX41" s="513"/>
      <c r="BY41" s="514">
        <f>SUM(BW41:BX41)</f>
        <v>0</v>
      </c>
      <c r="BZ41" s="515" t="e">
        <f t="shared" si="14"/>
        <v>#DIV/0!</v>
      </c>
      <c r="CA41" s="467"/>
      <c r="CB41" s="424">
        <f t="shared" si="15"/>
        <v>0</v>
      </c>
      <c r="CC41" s="377"/>
    </row>
    <row r="42" spans="1:81" x14ac:dyDescent="0.25">
      <c r="B42" s="84"/>
      <c r="C42" s="189" t="s">
        <v>88</v>
      </c>
      <c r="D42" s="90"/>
      <c r="E42" s="84" t="s">
        <v>16</v>
      </c>
      <c r="F42" s="578"/>
      <c r="G42" s="578"/>
      <c r="H42" s="578"/>
      <c r="I42" s="311" t="e">
        <f t="shared" si="0"/>
        <v>#DIV/0!</v>
      </c>
      <c r="J42" s="311" t="e">
        <f t="shared" si="88"/>
        <v>#DIV/0!</v>
      </c>
      <c r="K42" s="85"/>
      <c r="L42" s="342"/>
      <c r="M42" s="106"/>
      <c r="N42" s="105"/>
      <c r="O42" s="167"/>
      <c r="P42" s="358" t="e">
        <f>R42/12-O42*(R42/12)</f>
        <v>#DIV/0!</v>
      </c>
      <c r="Q42" s="106"/>
      <c r="R42" s="171" t="e">
        <f>J42*12</f>
        <v>#DIV/0!</v>
      </c>
      <c r="S42" s="171" t="e">
        <f>P42*12</f>
        <v>#DIV/0!</v>
      </c>
      <c r="T42" s="208" t="e">
        <f>AVERAGE(W42+Y42+Z42+#REF!+#REF!+#REF!+#REF!+#REF!+#REF!)</f>
        <v>#REF!</v>
      </c>
      <c r="U42" s="219"/>
      <c r="V42" s="196"/>
      <c r="W42" s="202">
        <f t="shared" si="5"/>
        <v>0</v>
      </c>
      <c r="X42" s="220" t="e">
        <f t="shared" ref="X42:X73" si="91">P42-W42</f>
        <v>#DIV/0!</v>
      </c>
      <c r="Y42" s="512"/>
      <c r="Z42" s="513"/>
      <c r="AA42" s="514">
        <f>SUM(Y42:Z42)</f>
        <v>0</v>
      </c>
      <c r="AB42" s="515" t="e">
        <f t="shared" si="6"/>
        <v>#DIV/0!</v>
      </c>
      <c r="AC42" s="467" t="e">
        <f>IF(AB42&gt;0,AB42,0)</f>
        <v>#DIV/0!</v>
      </c>
      <c r="AD42" s="513"/>
      <c r="AE42" s="513"/>
      <c r="AF42" s="514">
        <f>SUM(AD42:AE42)</f>
        <v>0</v>
      </c>
      <c r="AG42" s="551" t="e">
        <f t="shared" si="89"/>
        <v>#DIV/0!</v>
      </c>
      <c r="AH42" s="476" t="e">
        <f>IF(AG42&gt;0,AG42,0)</f>
        <v>#DIV/0!</v>
      </c>
      <c r="AI42" s="513"/>
      <c r="AJ42" s="513"/>
      <c r="AK42" s="552">
        <f>SUM(AI42:AJ42)</f>
        <v>0</v>
      </c>
      <c r="AL42" s="551" t="e">
        <f t="shared" si="90"/>
        <v>#DIV/0!</v>
      </c>
      <c r="AM42" s="476" t="e">
        <f>IF(AL42&gt;0,AL42,0)</f>
        <v>#DIV/0!</v>
      </c>
      <c r="AN42" s="513"/>
      <c r="AO42" s="513"/>
      <c r="AP42" s="514">
        <f>SUM(AN42:AO42)</f>
        <v>0</v>
      </c>
      <c r="AQ42" s="551" t="e">
        <f t="shared" si="7"/>
        <v>#DIV/0!</v>
      </c>
      <c r="AR42" s="476" t="e">
        <f>IF(AQ42&gt;0,AQ42,0)</f>
        <v>#DIV/0!</v>
      </c>
      <c r="AS42" s="513"/>
      <c r="AT42" s="513"/>
      <c r="AU42" s="514">
        <f>SUM(AS42:AT42)</f>
        <v>0</v>
      </c>
      <c r="AV42" s="515" t="e">
        <f t="shared" si="8"/>
        <v>#DIV/0!</v>
      </c>
      <c r="AW42" s="467" t="e">
        <f>IF(AV42&gt;0,AV42,0)</f>
        <v>#DIV/0!</v>
      </c>
      <c r="AX42" s="513"/>
      <c r="AY42" s="513"/>
      <c r="AZ42" s="514">
        <f>SUM(AX42:AY42)</f>
        <v>0</v>
      </c>
      <c r="BA42" s="515" t="e">
        <f t="shared" si="9"/>
        <v>#DIV/0!</v>
      </c>
      <c r="BB42" s="467" t="e">
        <f>IF(BA42&gt;0,BA42,0)</f>
        <v>#DIV/0!</v>
      </c>
      <c r="BC42" s="513"/>
      <c r="BD42" s="513"/>
      <c r="BE42" s="514">
        <f>SUM(BC42:BD42)</f>
        <v>0</v>
      </c>
      <c r="BF42" s="515" t="e">
        <f t="shared" si="10"/>
        <v>#DIV/0!</v>
      </c>
      <c r="BG42" s="467" t="e">
        <f>IF(BF42&gt;0,BF42,0)</f>
        <v>#DIV/0!</v>
      </c>
      <c r="BH42" s="513"/>
      <c r="BI42" s="513"/>
      <c r="BJ42" s="514">
        <f>SUM(BH42:BI42)</f>
        <v>0</v>
      </c>
      <c r="BK42" s="515" t="e">
        <f t="shared" si="11"/>
        <v>#DIV/0!</v>
      </c>
      <c r="BL42" s="467" t="e">
        <f>IF(BK42&gt;0,BK42,0)</f>
        <v>#DIV/0!</v>
      </c>
      <c r="BM42" s="513"/>
      <c r="BN42" s="513"/>
      <c r="BO42" s="514">
        <f>SUM(BM42:BN42)</f>
        <v>0</v>
      </c>
      <c r="BP42" s="515" t="e">
        <f t="shared" si="12"/>
        <v>#DIV/0!</v>
      </c>
      <c r="BQ42" s="467" t="e">
        <f>IF(BP42&gt;0,BP42,0)</f>
        <v>#DIV/0!</v>
      </c>
      <c r="BR42" s="513"/>
      <c r="BS42" s="513"/>
      <c r="BT42" s="514">
        <f>SUM(BR42:BS42)</f>
        <v>0</v>
      </c>
      <c r="BU42" s="515" t="e">
        <f t="shared" si="13"/>
        <v>#DIV/0!</v>
      </c>
      <c r="BV42" s="467" t="e">
        <f>IF(BU42&gt;0,BU42,0)</f>
        <v>#DIV/0!</v>
      </c>
      <c r="BW42" s="513"/>
      <c r="BX42" s="513"/>
      <c r="BY42" s="514">
        <f>SUM(BW42:BX42)</f>
        <v>0</v>
      </c>
      <c r="BZ42" s="515" t="e">
        <f t="shared" si="14"/>
        <v>#DIV/0!</v>
      </c>
      <c r="CA42" s="467" t="e">
        <f>IF(BZ42&gt;0,BZ42,0)</f>
        <v>#DIV/0!</v>
      </c>
      <c r="CB42" s="425">
        <f t="shared" si="15"/>
        <v>0</v>
      </c>
      <c r="CC42" s="171" t="e">
        <f>S42-CB42</f>
        <v>#DIV/0!</v>
      </c>
    </row>
    <row r="43" spans="1:81" x14ac:dyDescent="0.25">
      <c r="A43" s="617" t="s">
        <v>237</v>
      </c>
      <c r="B43" s="84" t="s">
        <v>91</v>
      </c>
      <c r="C43" s="189" t="s">
        <v>88</v>
      </c>
      <c r="D43" s="90"/>
      <c r="E43" s="84" t="s">
        <v>113</v>
      </c>
      <c r="F43" s="578"/>
      <c r="G43" s="578"/>
      <c r="H43" s="578"/>
      <c r="I43" s="311" t="e">
        <f t="shared" si="0"/>
        <v>#DIV/0!</v>
      </c>
      <c r="J43" s="311" t="e">
        <f t="shared" si="88"/>
        <v>#DIV/0!</v>
      </c>
      <c r="K43" s="85"/>
      <c r="L43" s="342"/>
      <c r="M43" s="106"/>
      <c r="N43" s="105"/>
      <c r="O43" s="167"/>
      <c r="P43" s="358" t="e">
        <f>R43/12-O43*(R43/12)</f>
        <v>#DIV/0!</v>
      </c>
      <c r="Q43" s="106"/>
      <c r="R43" s="171" t="e">
        <f>J43*12</f>
        <v>#DIV/0!</v>
      </c>
      <c r="S43" s="171" t="e">
        <f>P43*12</f>
        <v>#DIV/0!</v>
      </c>
      <c r="T43" s="208" t="e">
        <f>AVERAGE(W43+Y43+Z43+#REF!+#REF!+#REF!+#REF!+#REF!+#REF!)</f>
        <v>#REF!</v>
      </c>
      <c r="U43" s="219"/>
      <c r="V43" s="196"/>
      <c r="W43" s="202">
        <f t="shared" si="5"/>
        <v>0</v>
      </c>
      <c r="X43" s="220" t="e">
        <f t="shared" si="91"/>
        <v>#DIV/0!</v>
      </c>
      <c r="Y43" s="512"/>
      <c r="Z43" s="513"/>
      <c r="AA43" s="514">
        <f>SUM(Y43:Z43)</f>
        <v>0</v>
      </c>
      <c r="AB43" s="515" t="e">
        <f t="shared" si="6"/>
        <v>#DIV/0!</v>
      </c>
      <c r="AC43" s="467" t="e">
        <f>IF(AB43&gt;0,AB43,0)</f>
        <v>#DIV/0!</v>
      </c>
      <c r="AD43" s="513"/>
      <c r="AE43" s="513"/>
      <c r="AF43" s="514">
        <f>SUM(AD43:AE43)</f>
        <v>0</v>
      </c>
      <c r="AG43" s="551" t="e">
        <f t="shared" si="89"/>
        <v>#DIV/0!</v>
      </c>
      <c r="AH43" s="476" t="e">
        <f>IF(AG43&gt;0,AG43,0)</f>
        <v>#DIV/0!</v>
      </c>
      <c r="AI43" s="513"/>
      <c r="AJ43" s="513"/>
      <c r="AK43" s="552">
        <f>SUM(AI43:AJ43)</f>
        <v>0</v>
      </c>
      <c r="AL43" s="551" t="e">
        <f t="shared" si="90"/>
        <v>#DIV/0!</v>
      </c>
      <c r="AM43" s="476" t="e">
        <f>IF(AL43&gt;0,AL43,0)</f>
        <v>#DIV/0!</v>
      </c>
      <c r="AN43" s="513"/>
      <c r="AO43" s="513"/>
      <c r="AP43" s="514">
        <f>SUM(AN43:AO43)</f>
        <v>0</v>
      </c>
      <c r="AQ43" s="551" t="e">
        <f t="shared" si="7"/>
        <v>#DIV/0!</v>
      </c>
      <c r="AR43" s="476" t="e">
        <f>IF(AQ43&gt;0,AQ43,0)</f>
        <v>#DIV/0!</v>
      </c>
      <c r="AS43" s="513"/>
      <c r="AT43" s="513"/>
      <c r="AU43" s="514">
        <f>SUM(AS43:AT43)</f>
        <v>0</v>
      </c>
      <c r="AV43" s="515" t="e">
        <f t="shared" si="8"/>
        <v>#DIV/0!</v>
      </c>
      <c r="AW43" s="467" t="e">
        <f>IF(AV43&gt;0,AV43,0)</f>
        <v>#DIV/0!</v>
      </c>
      <c r="AX43" s="513"/>
      <c r="AY43" s="513"/>
      <c r="AZ43" s="514">
        <f>SUM(AX43:AY43)</f>
        <v>0</v>
      </c>
      <c r="BA43" s="515" t="e">
        <f t="shared" si="9"/>
        <v>#DIV/0!</v>
      </c>
      <c r="BB43" s="467" t="e">
        <f>IF(BA43&gt;0,BA43,0)</f>
        <v>#DIV/0!</v>
      </c>
      <c r="BC43" s="513"/>
      <c r="BD43" s="513"/>
      <c r="BE43" s="514">
        <f>SUM(BC43:BD43)</f>
        <v>0</v>
      </c>
      <c r="BF43" s="515" t="e">
        <f t="shared" si="10"/>
        <v>#DIV/0!</v>
      </c>
      <c r="BG43" s="467" t="e">
        <f>IF(BF43&gt;0,BF43,0)</f>
        <v>#DIV/0!</v>
      </c>
      <c r="BH43" s="513"/>
      <c r="BI43" s="513"/>
      <c r="BJ43" s="514">
        <f>SUM(BH43:BI43)</f>
        <v>0</v>
      </c>
      <c r="BK43" s="515" t="e">
        <f t="shared" si="11"/>
        <v>#DIV/0!</v>
      </c>
      <c r="BL43" s="467" t="e">
        <f>IF(BK43&gt;0,BK43,0)</f>
        <v>#DIV/0!</v>
      </c>
      <c r="BM43" s="513"/>
      <c r="BN43" s="513"/>
      <c r="BO43" s="514">
        <f>SUM(BM43:BN43)</f>
        <v>0</v>
      </c>
      <c r="BP43" s="515" t="e">
        <f t="shared" si="12"/>
        <v>#DIV/0!</v>
      </c>
      <c r="BQ43" s="467" t="e">
        <f>IF(BP43&gt;0,BP43,0)</f>
        <v>#DIV/0!</v>
      </c>
      <c r="BR43" s="513"/>
      <c r="BS43" s="513"/>
      <c r="BT43" s="514">
        <f>SUM(BR43:BS43)</f>
        <v>0</v>
      </c>
      <c r="BU43" s="515" t="e">
        <f t="shared" si="13"/>
        <v>#DIV/0!</v>
      </c>
      <c r="BV43" s="467" t="e">
        <f>IF(BU43&gt;0,BU43,0)</f>
        <v>#DIV/0!</v>
      </c>
      <c r="BW43" s="513"/>
      <c r="BX43" s="513"/>
      <c r="BY43" s="514">
        <f>SUM(BW43:BX43)</f>
        <v>0</v>
      </c>
      <c r="BZ43" s="515" t="e">
        <f t="shared" si="14"/>
        <v>#DIV/0!</v>
      </c>
      <c r="CA43" s="467" t="e">
        <f>IF(BZ43&gt;0,BZ43,0)</f>
        <v>#DIV/0!</v>
      </c>
      <c r="CB43" s="425">
        <f t="shared" si="15"/>
        <v>0</v>
      </c>
      <c r="CC43" s="171" t="e">
        <f>S43-CB43</f>
        <v>#DIV/0!</v>
      </c>
    </row>
    <row r="44" spans="1:81" s="248" customFormat="1" x14ac:dyDescent="0.25">
      <c r="A44" s="617" t="s">
        <v>239</v>
      </c>
      <c r="B44" s="238" t="s">
        <v>91</v>
      </c>
      <c r="C44" s="239" t="s">
        <v>88</v>
      </c>
      <c r="D44" s="452"/>
      <c r="E44" s="238" t="s">
        <v>114</v>
      </c>
      <c r="F44" s="584">
        <v>200</v>
      </c>
      <c r="G44" s="584">
        <v>200</v>
      </c>
      <c r="H44" s="584">
        <v>0</v>
      </c>
      <c r="I44" s="323">
        <f t="shared" si="0"/>
        <v>133.33333333333334</v>
      </c>
      <c r="J44" s="323">
        <f>2000/12</f>
        <v>166.66666666666666</v>
      </c>
      <c r="K44" s="268" t="s">
        <v>185</v>
      </c>
      <c r="L44" s="343" t="s">
        <v>186</v>
      </c>
      <c r="M44" s="240"/>
      <c r="N44" s="249"/>
      <c r="O44" s="241"/>
      <c r="P44" s="362">
        <f>R44/12-O44*(R44/12)</f>
        <v>166.66666666666666</v>
      </c>
      <c r="Q44" s="240"/>
      <c r="R44" s="242">
        <f>J44*12</f>
        <v>2000</v>
      </c>
      <c r="S44" s="242">
        <f>P44*12</f>
        <v>2000</v>
      </c>
      <c r="T44" s="243" t="e">
        <f>AVERAGE(W44+Y44+Z44+#REF!+#REF!+#REF!+#REF!+#REF!+#REF!)</f>
        <v>#REF!</v>
      </c>
      <c r="U44" s="244"/>
      <c r="V44" s="245"/>
      <c r="W44" s="246">
        <f t="shared" si="5"/>
        <v>0</v>
      </c>
      <c r="X44" s="247">
        <f t="shared" si="91"/>
        <v>166.66666666666666</v>
      </c>
      <c r="Y44" s="521"/>
      <c r="Z44" s="522"/>
      <c r="AA44" s="523">
        <f>SUM(Y44:Z44)</f>
        <v>0</v>
      </c>
      <c r="AB44" s="524">
        <f t="shared" si="6"/>
        <v>166.66666666666666</v>
      </c>
      <c r="AC44" s="467">
        <f>IF(AB44&gt;0,AB44,0)</f>
        <v>166.66666666666666</v>
      </c>
      <c r="AD44" s="522"/>
      <c r="AE44" s="522"/>
      <c r="AF44" s="523">
        <f>SUM(AD44:AE44)</f>
        <v>0</v>
      </c>
      <c r="AG44" s="556">
        <f t="shared" si="89"/>
        <v>166.66666666666666</v>
      </c>
      <c r="AH44" s="476">
        <f>IF(AG44&gt;0,AG44,0)</f>
        <v>166.66666666666666</v>
      </c>
      <c r="AI44" s="522"/>
      <c r="AJ44" s="522"/>
      <c r="AK44" s="557">
        <f>SUM(AI44:AJ44)</f>
        <v>0</v>
      </c>
      <c r="AL44" s="556">
        <f t="shared" si="90"/>
        <v>166.66666666666666</v>
      </c>
      <c r="AM44" s="476">
        <f>IF(AL44&gt;0,AL44,0)</f>
        <v>166.66666666666666</v>
      </c>
      <c r="AN44" s="522"/>
      <c r="AO44" s="522"/>
      <c r="AP44" s="523">
        <f>SUM(AN44:AO44)</f>
        <v>0</v>
      </c>
      <c r="AQ44" s="556">
        <f t="shared" si="7"/>
        <v>166.66666666666666</v>
      </c>
      <c r="AR44" s="476">
        <f>IF(AQ44&gt;0,AQ44,0)</f>
        <v>166.66666666666666</v>
      </c>
      <c r="AS44" s="522"/>
      <c r="AT44" s="522"/>
      <c r="AU44" s="523">
        <f>SUM(AS44:AT44)</f>
        <v>0</v>
      </c>
      <c r="AV44" s="524">
        <f t="shared" si="8"/>
        <v>166.66666666666666</v>
      </c>
      <c r="AW44" s="467">
        <f>IF(AV44&gt;0,AV44,0)</f>
        <v>166.66666666666666</v>
      </c>
      <c r="AX44" s="522"/>
      <c r="AY44" s="522"/>
      <c r="AZ44" s="523">
        <f>SUM(AX44:AY44)</f>
        <v>0</v>
      </c>
      <c r="BA44" s="524">
        <f t="shared" si="9"/>
        <v>166.66666666666666</v>
      </c>
      <c r="BB44" s="467">
        <f>IF(BA44&gt;0,BA44,0)</f>
        <v>166.66666666666666</v>
      </c>
      <c r="BC44" s="522"/>
      <c r="BD44" s="522"/>
      <c r="BE44" s="523">
        <f>SUM(BC44:BD44)</f>
        <v>0</v>
      </c>
      <c r="BF44" s="524">
        <f t="shared" si="10"/>
        <v>166.66666666666666</v>
      </c>
      <c r="BG44" s="467">
        <f>IF(BF44&gt;0,BF44,0)</f>
        <v>166.66666666666666</v>
      </c>
      <c r="BH44" s="522"/>
      <c r="BI44" s="522"/>
      <c r="BJ44" s="523">
        <f>SUM(BH44:BI44)</f>
        <v>0</v>
      </c>
      <c r="BK44" s="524">
        <f t="shared" si="11"/>
        <v>166.66666666666666</v>
      </c>
      <c r="BL44" s="467">
        <f>IF(BK44&gt;0,BK44,0)</f>
        <v>166.66666666666666</v>
      </c>
      <c r="BM44" s="522"/>
      <c r="BN44" s="522"/>
      <c r="BO44" s="523">
        <f>SUM(BM44:BN44)</f>
        <v>0</v>
      </c>
      <c r="BP44" s="524">
        <f t="shared" si="12"/>
        <v>166.66666666666666</v>
      </c>
      <c r="BQ44" s="467">
        <f>IF(BP44&gt;0,BP44,0)</f>
        <v>166.66666666666666</v>
      </c>
      <c r="BR44" s="522"/>
      <c r="BS44" s="522"/>
      <c r="BT44" s="523">
        <f>SUM(BR44:BS44)</f>
        <v>0</v>
      </c>
      <c r="BU44" s="524">
        <f t="shared" si="13"/>
        <v>166.66666666666666</v>
      </c>
      <c r="BV44" s="467">
        <f>IF(BU44&gt;0,BU44,0)</f>
        <v>166.66666666666666</v>
      </c>
      <c r="BW44" s="522"/>
      <c r="BX44" s="522"/>
      <c r="BY44" s="523">
        <f>SUM(BW44:BX44)</f>
        <v>0</v>
      </c>
      <c r="BZ44" s="524">
        <f t="shared" si="14"/>
        <v>166.66666666666666</v>
      </c>
      <c r="CA44" s="467">
        <f>IF(BZ44&gt;0,BZ44,0)</f>
        <v>166.66666666666666</v>
      </c>
      <c r="CB44" s="429">
        <f t="shared" si="15"/>
        <v>400</v>
      </c>
      <c r="CC44" s="380">
        <f>S44-CB44</f>
        <v>1600</v>
      </c>
    </row>
    <row r="45" spans="1:81" x14ac:dyDescent="0.25">
      <c r="A45" s="88"/>
      <c r="B45" s="84" t="s">
        <v>91</v>
      </c>
      <c r="C45" s="189" t="s">
        <v>88</v>
      </c>
      <c r="D45" s="90"/>
      <c r="E45" s="84" t="s">
        <v>115</v>
      </c>
      <c r="F45" s="578"/>
      <c r="G45" s="578"/>
      <c r="H45" s="578"/>
      <c r="I45" s="311" t="e">
        <f t="shared" si="0"/>
        <v>#DIV/0!</v>
      </c>
      <c r="J45" s="311" t="e">
        <f t="shared" ref="J45:J50" si="92">I45</f>
        <v>#DIV/0!</v>
      </c>
      <c r="K45" s="85"/>
      <c r="L45" s="342"/>
      <c r="M45" s="106"/>
      <c r="N45" s="105"/>
      <c r="O45" s="167"/>
      <c r="P45" s="358" t="e">
        <f>R45/12-O45*(R45/12)</f>
        <v>#DIV/0!</v>
      </c>
      <c r="Q45" s="106"/>
      <c r="R45" s="171" t="e">
        <f>J45*12</f>
        <v>#DIV/0!</v>
      </c>
      <c r="S45" s="171" t="e">
        <f>P45*12</f>
        <v>#DIV/0!</v>
      </c>
      <c r="T45" s="208" t="e">
        <f>AVERAGE(W45+Y45+Z45+#REF!+#REF!+#REF!+#REF!+#REF!+#REF!)</f>
        <v>#REF!</v>
      </c>
      <c r="U45" s="219"/>
      <c r="V45" s="196"/>
      <c r="W45" s="202">
        <f t="shared" si="5"/>
        <v>0</v>
      </c>
      <c r="X45" s="220" t="e">
        <f t="shared" si="91"/>
        <v>#DIV/0!</v>
      </c>
      <c r="Y45" s="512"/>
      <c r="Z45" s="513"/>
      <c r="AA45" s="514">
        <f>SUM(Y45:Z45)</f>
        <v>0</v>
      </c>
      <c r="AB45" s="515" t="e">
        <f t="shared" si="6"/>
        <v>#DIV/0!</v>
      </c>
      <c r="AC45" s="467" t="e">
        <f>IF(AB45&gt;0,AB45,0)</f>
        <v>#DIV/0!</v>
      </c>
      <c r="AD45" s="513"/>
      <c r="AE45" s="513"/>
      <c r="AF45" s="514">
        <f>SUM(AD45:AE45)</f>
        <v>0</v>
      </c>
      <c r="AG45" s="551" t="e">
        <f t="shared" si="89"/>
        <v>#DIV/0!</v>
      </c>
      <c r="AH45" s="476" t="e">
        <f>IF(AG45&gt;0,AG45,0)</f>
        <v>#DIV/0!</v>
      </c>
      <c r="AI45" s="513"/>
      <c r="AJ45" s="513"/>
      <c r="AK45" s="552">
        <f>SUM(AI45:AJ45)</f>
        <v>0</v>
      </c>
      <c r="AL45" s="551" t="e">
        <f t="shared" si="90"/>
        <v>#DIV/0!</v>
      </c>
      <c r="AM45" s="476" t="e">
        <f>IF(AL45&gt;0,AL45,0)</f>
        <v>#DIV/0!</v>
      </c>
      <c r="AN45" s="513"/>
      <c r="AO45" s="513"/>
      <c r="AP45" s="514">
        <f>SUM(AN45:AO45)</f>
        <v>0</v>
      </c>
      <c r="AQ45" s="551" t="e">
        <f t="shared" si="7"/>
        <v>#DIV/0!</v>
      </c>
      <c r="AR45" s="476" t="e">
        <f>IF(AQ45&gt;0,AQ45,0)</f>
        <v>#DIV/0!</v>
      </c>
      <c r="AS45" s="513"/>
      <c r="AT45" s="513"/>
      <c r="AU45" s="514">
        <f>SUM(AS45:AT45)</f>
        <v>0</v>
      </c>
      <c r="AV45" s="515" t="e">
        <f t="shared" si="8"/>
        <v>#DIV/0!</v>
      </c>
      <c r="AW45" s="467" t="e">
        <f>IF(AV45&gt;0,AV45,0)</f>
        <v>#DIV/0!</v>
      </c>
      <c r="AX45" s="513"/>
      <c r="AY45" s="513"/>
      <c r="AZ45" s="514">
        <f>SUM(AX45:AY45)</f>
        <v>0</v>
      </c>
      <c r="BA45" s="515" t="e">
        <f t="shared" si="9"/>
        <v>#DIV/0!</v>
      </c>
      <c r="BB45" s="467" t="e">
        <f>IF(BA45&gt;0,BA45,0)</f>
        <v>#DIV/0!</v>
      </c>
      <c r="BC45" s="513"/>
      <c r="BD45" s="513"/>
      <c r="BE45" s="514">
        <f>SUM(BC45:BD45)</f>
        <v>0</v>
      </c>
      <c r="BF45" s="515" t="e">
        <f t="shared" si="10"/>
        <v>#DIV/0!</v>
      </c>
      <c r="BG45" s="467" t="e">
        <f>IF(BF45&gt;0,BF45,0)</f>
        <v>#DIV/0!</v>
      </c>
      <c r="BH45" s="513"/>
      <c r="BI45" s="513"/>
      <c r="BJ45" s="514">
        <f>SUM(BH45:BI45)</f>
        <v>0</v>
      </c>
      <c r="BK45" s="515" t="e">
        <f t="shared" si="11"/>
        <v>#DIV/0!</v>
      </c>
      <c r="BL45" s="467" t="e">
        <f>IF(BK45&gt;0,BK45,0)</f>
        <v>#DIV/0!</v>
      </c>
      <c r="BM45" s="513"/>
      <c r="BN45" s="513"/>
      <c r="BO45" s="514">
        <f>SUM(BM45:BN45)</f>
        <v>0</v>
      </c>
      <c r="BP45" s="515" t="e">
        <f t="shared" si="12"/>
        <v>#DIV/0!</v>
      </c>
      <c r="BQ45" s="467" t="e">
        <f>IF(BP45&gt;0,BP45,0)</f>
        <v>#DIV/0!</v>
      </c>
      <c r="BR45" s="513"/>
      <c r="BS45" s="513"/>
      <c r="BT45" s="514">
        <f>SUM(BR45:BS45)</f>
        <v>0</v>
      </c>
      <c r="BU45" s="515" t="e">
        <f t="shared" si="13"/>
        <v>#DIV/0!</v>
      </c>
      <c r="BV45" s="467" t="e">
        <f>IF(BU45&gt;0,BU45,0)</f>
        <v>#DIV/0!</v>
      </c>
      <c r="BW45" s="513"/>
      <c r="BX45" s="513"/>
      <c r="BY45" s="514">
        <f>SUM(BW45:BX45)</f>
        <v>0</v>
      </c>
      <c r="BZ45" s="515" t="e">
        <f t="shared" si="14"/>
        <v>#DIV/0!</v>
      </c>
      <c r="CA45" s="467" t="e">
        <f>IF(BZ45&gt;0,BZ45,0)</f>
        <v>#DIV/0!</v>
      </c>
      <c r="CB45" s="425">
        <f t="shared" si="15"/>
        <v>0</v>
      </c>
      <c r="CC45" s="171" t="e">
        <f>S45-CB45</f>
        <v>#DIV/0!</v>
      </c>
    </row>
    <row r="46" spans="1:81" ht="16.5" thickBot="1" x14ac:dyDescent="0.3">
      <c r="A46" s="91"/>
      <c r="B46" s="92"/>
      <c r="C46" s="92"/>
      <c r="D46" s="92"/>
      <c r="E46" s="107" t="s">
        <v>116</v>
      </c>
      <c r="F46" s="580"/>
      <c r="G46" s="580"/>
      <c r="H46" s="580"/>
      <c r="I46" s="322" t="e">
        <f t="shared" si="0"/>
        <v>#DIV/0!</v>
      </c>
      <c r="J46" s="322" t="e">
        <f t="shared" si="92"/>
        <v>#DIV/0!</v>
      </c>
      <c r="K46" s="265"/>
      <c r="L46" s="338"/>
      <c r="M46" s="94"/>
      <c r="N46" s="95"/>
      <c r="O46" s="162"/>
      <c r="P46" s="359" t="e">
        <f t="shared" si="45"/>
        <v>#DIV/0!</v>
      </c>
      <c r="Q46" s="94"/>
      <c r="R46" s="94"/>
      <c r="S46" s="94"/>
      <c r="T46" s="208" t="e">
        <f>AVERAGE(W46+Y46+Z46+#REF!+#REF!+#REF!+#REF!+#REF!+#REF!)</f>
        <v>#REF!</v>
      </c>
      <c r="U46" s="219"/>
      <c r="V46" s="196"/>
      <c r="W46" s="202">
        <f t="shared" si="5"/>
        <v>0</v>
      </c>
      <c r="X46" s="220" t="e">
        <f t="shared" si="91"/>
        <v>#DIV/0!</v>
      </c>
      <c r="Y46" s="512"/>
      <c r="Z46" s="513"/>
      <c r="AA46" s="514">
        <f>SUM(Y46:Z46)</f>
        <v>0</v>
      </c>
      <c r="AB46" s="515" t="e">
        <f t="shared" si="6"/>
        <v>#DIV/0!</v>
      </c>
      <c r="AC46" s="467"/>
      <c r="AD46" s="513"/>
      <c r="AE46" s="513"/>
      <c r="AF46" s="514">
        <f>SUM(AD46:AE46)</f>
        <v>0</v>
      </c>
      <c r="AG46" s="551" t="e">
        <f t="shared" si="89"/>
        <v>#DIV/0!</v>
      </c>
      <c r="AH46" s="476"/>
      <c r="AI46" s="513"/>
      <c r="AJ46" s="513"/>
      <c r="AK46" s="552">
        <f>SUM(AI46:AJ46)</f>
        <v>0</v>
      </c>
      <c r="AL46" s="551" t="e">
        <f t="shared" si="90"/>
        <v>#DIV/0!</v>
      </c>
      <c r="AM46" s="476"/>
      <c r="AN46" s="513"/>
      <c r="AO46" s="513"/>
      <c r="AP46" s="514">
        <f>SUM(AN46:AO46)</f>
        <v>0</v>
      </c>
      <c r="AQ46" s="551" t="e">
        <f t="shared" si="7"/>
        <v>#DIV/0!</v>
      </c>
      <c r="AR46" s="476"/>
      <c r="AS46" s="513"/>
      <c r="AT46" s="513"/>
      <c r="AU46" s="514">
        <f>SUM(AS46:AT46)</f>
        <v>0</v>
      </c>
      <c r="AV46" s="515" t="e">
        <f t="shared" si="8"/>
        <v>#DIV/0!</v>
      </c>
      <c r="AW46" s="467"/>
      <c r="AX46" s="513"/>
      <c r="AY46" s="513"/>
      <c r="AZ46" s="514">
        <f>SUM(AX46:AY46)</f>
        <v>0</v>
      </c>
      <c r="BA46" s="515" t="e">
        <f t="shared" si="9"/>
        <v>#DIV/0!</v>
      </c>
      <c r="BB46" s="467"/>
      <c r="BC46" s="513"/>
      <c r="BD46" s="513"/>
      <c r="BE46" s="514">
        <f>SUM(BC46:BD46)</f>
        <v>0</v>
      </c>
      <c r="BF46" s="515" t="e">
        <f t="shared" si="10"/>
        <v>#DIV/0!</v>
      </c>
      <c r="BG46" s="467"/>
      <c r="BH46" s="513"/>
      <c r="BI46" s="513"/>
      <c r="BJ46" s="514">
        <f>SUM(BH46:BI46)</f>
        <v>0</v>
      </c>
      <c r="BK46" s="515" t="e">
        <f t="shared" si="11"/>
        <v>#DIV/0!</v>
      </c>
      <c r="BL46" s="467"/>
      <c r="BM46" s="513"/>
      <c r="BN46" s="513"/>
      <c r="BO46" s="514">
        <f>SUM(BM46:BN46)</f>
        <v>0</v>
      </c>
      <c r="BP46" s="515" t="e">
        <f t="shared" si="12"/>
        <v>#DIV/0!</v>
      </c>
      <c r="BQ46" s="467"/>
      <c r="BR46" s="513"/>
      <c r="BS46" s="513"/>
      <c r="BT46" s="514">
        <f>SUM(BR46:BS46)</f>
        <v>0</v>
      </c>
      <c r="BU46" s="515" t="e">
        <f t="shared" si="13"/>
        <v>#DIV/0!</v>
      </c>
      <c r="BV46" s="467"/>
      <c r="BW46" s="513"/>
      <c r="BX46" s="513"/>
      <c r="BY46" s="514">
        <f>SUM(BW46:BX46)</f>
        <v>0</v>
      </c>
      <c r="BZ46" s="515" t="e">
        <f t="shared" si="14"/>
        <v>#DIV/0!</v>
      </c>
      <c r="CA46" s="467"/>
      <c r="CB46" s="427">
        <f t="shared" si="15"/>
        <v>0</v>
      </c>
      <c r="CC46" s="379"/>
    </row>
    <row r="47" spans="1:81" x14ac:dyDescent="0.25">
      <c r="A47" s="78" t="s">
        <v>117</v>
      </c>
      <c r="B47" s="79" t="s">
        <v>91</v>
      </c>
      <c r="C47" s="79"/>
      <c r="D47" s="79"/>
      <c r="E47" s="79" t="s">
        <v>7</v>
      </c>
      <c r="F47" s="576"/>
      <c r="G47" s="576"/>
      <c r="H47" s="576"/>
      <c r="I47" s="320" t="e">
        <f t="shared" si="0"/>
        <v>#DIV/0!</v>
      </c>
      <c r="J47" s="324" t="e">
        <f t="shared" si="92"/>
        <v>#DIV/0!</v>
      </c>
      <c r="K47" s="263"/>
      <c r="L47" s="335"/>
      <c r="M47" s="80"/>
      <c r="N47" s="81"/>
      <c r="O47" s="163"/>
      <c r="P47" s="357" t="e">
        <f t="shared" si="45"/>
        <v>#DIV/0!</v>
      </c>
      <c r="Q47" s="80"/>
      <c r="R47" s="80"/>
      <c r="S47" s="80"/>
      <c r="T47" s="210" t="e">
        <f>AVERAGE(W47+Y47+Z47+#REF!+#REF!+#REF!+#REF!+#REF!+#REF!)</f>
        <v>#REF!</v>
      </c>
      <c r="U47" s="217"/>
      <c r="V47" s="195"/>
      <c r="W47" s="201">
        <f t="shared" si="5"/>
        <v>0</v>
      </c>
      <c r="X47" s="218" t="e">
        <f t="shared" si="91"/>
        <v>#DIV/0!</v>
      </c>
      <c r="Y47" s="507"/>
      <c r="Z47" s="508"/>
      <c r="AA47" s="509">
        <f>SUM(Y47:Z47)</f>
        <v>0</v>
      </c>
      <c r="AB47" s="510" t="e">
        <f t="shared" si="6"/>
        <v>#DIV/0!</v>
      </c>
      <c r="AC47" s="511"/>
      <c r="AD47" s="508"/>
      <c r="AE47" s="508"/>
      <c r="AF47" s="509">
        <f>SUM(AD47:AE47)</f>
        <v>0</v>
      </c>
      <c r="AG47" s="548" t="e">
        <f t="shared" si="89"/>
        <v>#DIV/0!</v>
      </c>
      <c r="AH47" s="549"/>
      <c r="AI47" s="508"/>
      <c r="AJ47" s="508"/>
      <c r="AK47" s="550">
        <f>SUM(AI47:AJ47)</f>
        <v>0</v>
      </c>
      <c r="AL47" s="548" t="e">
        <f t="shared" si="90"/>
        <v>#DIV/0!</v>
      </c>
      <c r="AM47" s="549"/>
      <c r="AN47" s="508"/>
      <c r="AO47" s="508"/>
      <c r="AP47" s="509">
        <f>SUM(AN47:AO47)</f>
        <v>0</v>
      </c>
      <c r="AQ47" s="548" t="e">
        <f t="shared" si="7"/>
        <v>#DIV/0!</v>
      </c>
      <c r="AR47" s="549"/>
      <c r="AS47" s="508"/>
      <c r="AT47" s="508"/>
      <c r="AU47" s="509">
        <f>SUM(AS47:AT47)</f>
        <v>0</v>
      </c>
      <c r="AV47" s="510" t="e">
        <f t="shared" si="8"/>
        <v>#DIV/0!</v>
      </c>
      <c r="AW47" s="511"/>
      <c r="AX47" s="508"/>
      <c r="AY47" s="508"/>
      <c r="AZ47" s="509">
        <f>SUM(AX47:AY47)</f>
        <v>0</v>
      </c>
      <c r="BA47" s="510" t="e">
        <f t="shared" si="9"/>
        <v>#DIV/0!</v>
      </c>
      <c r="BB47" s="511"/>
      <c r="BC47" s="508"/>
      <c r="BD47" s="508"/>
      <c r="BE47" s="509">
        <f>SUM(BC47:BD47)</f>
        <v>0</v>
      </c>
      <c r="BF47" s="510" t="e">
        <f t="shared" si="10"/>
        <v>#DIV/0!</v>
      </c>
      <c r="BG47" s="511"/>
      <c r="BH47" s="508"/>
      <c r="BI47" s="508"/>
      <c r="BJ47" s="509">
        <f>SUM(BH47:BI47)</f>
        <v>0</v>
      </c>
      <c r="BK47" s="510" t="e">
        <f t="shared" si="11"/>
        <v>#DIV/0!</v>
      </c>
      <c r="BL47" s="511"/>
      <c r="BM47" s="508"/>
      <c r="BN47" s="508"/>
      <c r="BO47" s="509">
        <f>SUM(BM47:BN47)</f>
        <v>0</v>
      </c>
      <c r="BP47" s="510" t="e">
        <f t="shared" si="12"/>
        <v>#DIV/0!</v>
      </c>
      <c r="BQ47" s="511"/>
      <c r="BR47" s="508"/>
      <c r="BS47" s="508"/>
      <c r="BT47" s="509">
        <f>SUM(BR47:BS47)</f>
        <v>0</v>
      </c>
      <c r="BU47" s="510" t="e">
        <f t="shared" si="13"/>
        <v>#DIV/0!</v>
      </c>
      <c r="BV47" s="511"/>
      <c r="BW47" s="508"/>
      <c r="BX47" s="508"/>
      <c r="BY47" s="509">
        <f>SUM(BW47:BX47)</f>
        <v>0</v>
      </c>
      <c r="BZ47" s="510" t="e">
        <f t="shared" si="14"/>
        <v>#DIV/0!</v>
      </c>
      <c r="CA47" s="511"/>
      <c r="CB47" s="423">
        <f t="shared" si="15"/>
        <v>0</v>
      </c>
      <c r="CC47" s="376"/>
    </row>
    <row r="48" spans="1:81" x14ac:dyDescent="0.25">
      <c r="A48" s="83"/>
      <c r="B48" s="84" t="s">
        <v>91</v>
      </c>
      <c r="C48" s="84"/>
      <c r="D48" s="84"/>
      <c r="E48" s="84" t="s">
        <v>6</v>
      </c>
      <c r="F48" s="578"/>
      <c r="G48" s="578"/>
      <c r="H48" s="578"/>
      <c r="I48" s="311" t="e">
        <f t="shared" si="0"/>
        <v>#DIV/0!</v>
      </c>
      <c r="J48" s="311" t="e">
        <f t="shared" si="92"/>
        <v>#DIV/0!</v>
      </c>
      <c r="K48" s="85"/>
      <c r="L48" s="336"/>
      <c r="M48" s="86"/>
      <c r="N48" s="87"/>
      <c r="O48" s="161"/>
      <c r="P48" s="358" t="e">
        <f t="shared" si="45"/>
        <v>#DIV/0!</v>
      </c>
      <c r="Q48" s="86"/>
      <c r="R48" s="86"/>
      <c r="S48" s="86"/>
      <c r="T48" s="208" t="e">
        <f>AVERAGE(W48+Y48+Z48+#REF!+#REF!+#REF!+#REF!+#REF!+#REF!)</f>
        <v>#REF!</v>
      </c>
      <c r="U48" s="219"/>
      <c r="V48" s="196"/>
      <c r="W48" s="202">
        <f t="shared" si="5"/>
        <v>0</v>
      </c>
      <c r="X48" s="220" t="e">
        <f t="shared" si="91"/>
        <v>#DIV/0!</v>
      </c>
      <c r="Y48" s="512"/>
      <c r="Z48" s="513"/>
      <c r="AA48" s="514">
        <f>SUM(Y48:Z48)</f>
        <v>0</v>
      </c>
      <c r="AB48" s="515" t="e">
        <f t="shared" si="6"/>
        <v>#DIV/0!</v>
      </c>
      <c r="AC48" s="467"/>
      <c r="AD48" s="513"/>
      <c r="AE48" s="513"/>
      <c r="AF48" s="514">
        <f>SUM(AD48:AE48)</f>
        <v>0</v>
      </c>
      <c r="AG48" s="551" t="e">
        <f t="shared" si="89"/>
        <v>#DIV/0!</v>
      </c>
      <c r="AH48" s="476"/>
      <c r="AI48" s="513"/>
      <c r="AJ48" s="513"/>
      <c r="AK48" s="552">
        <f>SUM(AI48:AJ48)</f>
        <v>0</v>
      </c>
      <c r="AL48" s="551" t="e">
        <f t="shared" si="90"/>
        <v>#DIV/0!</v>
      </c>
      <c r="AM48" s="476"/>
      <c r="AN48" s="513"/>
      <c r="AO48" s="513"/>
      <c r="AP48" s="514">
        <f>SUM(AN48:AO48)</f>
        <v>0</v>
      </c>
      <c r="AQ48" s="551" t="e">
        <f t="shared" si="7"/>
        <v>#DIV/0!</v>
      </c>
      <c r="AR48" s="476"/>
      <c r="AS48" s="513"/>
      <c r="AT48" s="513"/>
      <c r="AU48" s="514">
        <f>SUM(AS48:AT48)</f>
        <v>0</v>
      </c>
      <c r="AV48" s="515" t="e">
        <f t="shared" si="8"/>
        <v>#DIV/0!</v>
      </c>
      <c r="AW48" s="467"/>
      <c r="AX48" s="513"/>
      <c r="AY48" s="513"/>
      <c r="AZ48" s="514">
        <f>SUM(AX48:AY48)</f>
        <v>0</v>
      </c>
      <c r="BA48" s="515" t="e">
        <f t="shared" si="9"/>
        <v>#DIV/0!</v>
      </c>
      <c r="BB48" s="467"/>
      <c r="BC48" s="513"/>
      <c r="BD48" s="513"/>
      <c r="BE48" s="514">
        <f>SUM(BC48:BD48)</f>
        <v>0</v>
      </c>
      <c r="BF48" s="515" t="e">
        <f t="shared" si="10"/>
        <v>#DIV/0!</v>
      </c>
      <c r="BG48" s="467"/>
      <c r="BH48" s="513"/>
      <c r="BI48" s="513"/>
      <c r="BJ48" s="514">
        <f>SUM(BH48:BI48)</f>
        <v>0</v>
      </c>
      <c r="BK48" s="515" t="e">
        <f t="shared" si="11"/>
        <v>#DIV/0!</v>
      </c>
      <c r="BL48" s="467"/>
      <c r="BM48" s="513"/>
      <c r="BN48" s="513"/>
      <c r="BO48" s="514">
        <f>SUM(BM48:BN48)</f>
        <v>0</v>
      </c>
      <c r="BP48" s="515" t="e">
        <f t="shared" si="12"/>
        <v>#DIV/0!</v>
      </c>
      <c r="BQ48" s="467"/>
      <c r="BR48" s="513"/>
      <c r="BS48" s="513"/>
      <c r="BT48" s="514">
        <f>SUM(BR48:BS48)</f>
        <v>0</v>
      </c>
      <c r="BU48" s="515" t="e">
        <f t="shared" si="13"/>
        <v>#DIV/0!</v>
      </c>
      <c r="BV48" s="467"/>
      <c r="BW48" s="513"/>
      <c r="BX48" s="513"/>
      <c r="BY48" s="514">
        <f>SUM(BW48:BX48)</f>
        <v>0</v>
      </c>
      <c r="BZ48" s="515" t="e">
        <f t="shared" si="14"/>
        <v>#DIV/0!</v>
      </c>
      <c r="CA48" s="467"/>
      <c r="CB48" s="424">
        <f t="shared" si="15"/>
        <v>0</v>
      </c>
      <c r="CC48" s="377"/>
    </row>
    <row r="49" spans="1:81" x14ac:dyDescent="0.25">
      <c r="A49" s="88"/>
      <c r="B49" s="84"/>
      <c r="C49" s="189" t="s">
        <v>88</v>
      </c>
      <c r="D49" s="90"/>
      <c r="E49" s="84" t="s">
        <v>118</v>
      </c>
      <c r="F49" s="578"/>
      <c r="G49" s="578"/>
      <c r="H49" s="578"/>
      <c r="I49" s="311" t="e">
        <f t="shared" si="0"/>
        <v>#DIV/0!</v>
      </c>
      <c r="J49" s="311" t="e">
        <f t="shared" si="92"/>
        <v>#DIV/0!</v>
      </c>
      <c r="K49" s="85"/>
      <c r="L49" s="336"/>
      <c r="M49" s="86"/>
      <c r="N49" s="87"/>
      <c r="O49" s="161"/>
      <c r="P49" s="358" t="e">
        <f>R49/12-O49*(R49/12)</f>
        <v>#DIV/0!</v>
      </c>
      <c r="Q49" s="86"/>
      <c r="R49" s="171" t="e">
        <f>J49*12</f>
        <v>#DIV/0!</v>
      </c>
      <c r="S49" s="171" t="e">
        <f>P49*12</f>
        <v>#DIV/0!</v>
      </c>
      <c r="T49" s="208" t="e">
        <f>AVERAGE(W49+Y49+Z49+#REF!+#REF!+#REF!+#REF!+#REF!+#REF!)</f>
        <v>#REF!</v>
      </c>
      <c r="U49" s="219"/>
      <c r="V49" s="196"/>
      <c r="W49" s="202">
        <f t="shared" si="5"/>
        <v>0</v>
      </c>
      <c r="X49" s="220" t="e">
        <f t="shared" si="91"/>
        <v>#DIV/0!</v>
      </c>
      <c r="Y49" s="512"/>
      <c r="Z49" s="513"/>
      <c r="AA49" s="514">
        <f>SUM(Y49:Z49)</f>
        <v>0</v>
      </c>
      <c r="AB49" s="515" t="e">
        <f t="shared" si="6"/>
        <v>#DIV/0!</v>
      </c>
      <c r="AC49" s="467" t="e">
        <f>IF(AB49&gt;0,AB49,0)</f>
        <v>#DIV/0!</v>
      </c>
      <c r="AD49" s="513"/>
      <c r="AE49" s="513"/>
      <c r="AF49" s="514">
        <f>SUM(AD49:AE49)</f>
        <v>0</v>
      </c>
      <c r="AG49" s="551" t="e">
        <f t="shared" si="89"/>
        <v>#DIV/0!</v>
      </c>
      <c r="AH49" s="476" t="e">
        <f>IF(AG49&gt;0,AG49,0)</f>
        <v>#DIV/0!</v>
      </c>
      <c r="AI49" s="513"/>
      <c r="AJ49" s="513"/>
      <c r="AK49" s="552">
        <f>SUM(AI49:AJ49)</f>
        <v>0</v>
      </c>
      <c r="AL49" s="551" t="e">
        <f t="shared" si="90"/>
        <v>#DIV/0!</v>
      </c>
      <c r="AM49" s="476" t="e">
        <f>IF(AL49&gt;0,AL49,0)</f>
        <v>#DIV/0!</v>
      </c>
      <c r="AN49" s="513"/>
      <c r="AO49" s="513"/>
      <c r="AP49" s="514">
        <f>SUM(AN49:AO49)</f>
        <v>0</v>
      </c>
      <c r="AQ49" s="551" t="e">
        <f t="shared" si="7"/>
        <v>#DIV/0!</v>
      </c>
      <c r="AR49" s="476" t="e">
        <f>IF(AQ49&gt;0,AQ49,0)</f>
        <v>#DIV/0!</v>
      </c>
      <c r="AS49" s="513"/>
      <c r="AT49" s="513"/>
      <c r="AU49" s="514">
        <f>SUM(AS49:AT49)</f>
        <v>0</v>
      </c>
      <c r="AV49" s="515" t="e">
        <f t="shared" si="8"/>
        <v>#DIV/0!</v>
      </c>
      <c r="AW49" s="467" t="e">
        <f>IF(AV49&gt;0,AV49,0)</f>
        <v>#DIV/0!</v>
      </c>
      <c r="AX49" s="513"/>
      <c r="AY49" s="513"/>
      <c r="AZ49" s="514">
        <f>SUM(AX49:AY49)</f>
        <v>0</v>
      </c>
      <c r="BA49" s="515" t="e">
        <f t="shared" si="9"/>
        <v>#DIV/0!</v>
      </c>
      <c r="BB49" s="467" t="e">
        <f>IF(BA49&gt;0,BA49,0)</f>
        <v>#DIV/0!</v>
      </c>
      <c r="BC49" s="513"/>
      <c r="BD49" s="513"/>
      <c r="BE49" s="514">
        <f>SUM(BC49:BD49)</f>
        <v>0</v>
      </c>
      <c r="BF49" s="515" t="e">
        <f t="shared" si="10"/>
        <v>#DIV/0!</v>
      </c>
      <c r="BG49" s="467" t="e">
        <f>IF(BF49&gt;0,BF49,0)</f>
        <v>#DIV/0!</v>
      </c>
      <c r="BH49" s="513"/>
      <c r="BI49" s="513"/>
      <c r="BJ49" s="514">
        <f>SUM(BH49:BI49)</f>
        <v>0</v>
      </c>
      <c r="BK49" s="515" t="e">
        <f t="shared" si="11"/>
        <v>#DIV/0!</v>
      </c>
      <c r="BL49" s="467" t="e">
        <f>IF(BK49&gt;0,BK49,0)</f>
        <v>#DIV/0!</v>
      </c>
      <c r="BM49" s="513"/>
      <c r="BN49" s="513"/>
      <c r="BO49" s="514">
        <f>SUM(BM49:BN49)</f>
        <v>0</v>
      </c>
      <c r="BP49" s="515" t="e">
        <f t="shared" si="12"/>
        <v>#DIV/0!</v>
      </c>
      <c r="BQ49" s="467" t="e">
        <f>IF(BP49&gt;0,BP49,0)</f>
        <v>#DIV/0!</v>
      </c>
      <c r="BR49" s="513"/>
      <c r="BS49" s="513"/>
      <c r="BT49" s="514">
        <f>SUM(BR49:BS49)</f>
        <v>0</v>
      </c>
      <c r="BU49" s="515" t="e">
        <f t="shared" si="13"/>
        <v>#DIV/0!</v>
      </c>
      <c r="BV49" s="467" t="e">
        <f>IF(BU49&gt;0,BU49,0)</f>
        <v>#DIV/0!</v>
      </c>
      <c r="BW49" s="513"/>
      <c r="BX49" s="513"/>
      <c r="BY49" s="514">
        <f>SUM(BW49:BX49)</f>
        <v>0</v>
      </c>
      <c r="BZ49" s="515" t="e">
        <f t="shared" si="14"/>
        <v>#DIV/0!</v>
      </c>
      <c r="CA49" s="467" t="e">
        <f>IF(BZ49&gt;0,BZ49,0)</f>
        <v>#DIV/0!</v>
      </c>
      <c r="CB49" s="425">
        <f t="shared" si="15"/>
        <v>0</v>
      </c>
      <c r="CC49" s="171" t="e">
        <f>S49-CB49</f>
        <v>#DIV/0!</v>
      </c>
    </row>
    <row r="50" spans="1:81" ht="16.5" thickBot="1" x14ac:dyDescent="0.3">
      <c r="A50" s="91"/>
      <c r="B50" s="92"/>
      <c r="C50" s="92"/>
      <c r="D50" s="92"/>
      <c r="E50" s="93" t="s">
        <v>119</v>
      </c>
      <c r="F50" s="580"/>
      <c r="G50" s="580"/>
      <c r="H50" s="580"/>
      <c r="I50" s="322" t="e">
        <f t="shared" si="0"/>
        <v>#DIV/0!</v>
      </c>
      <c r="J50" s="311" t="e">
        <f t="shared" si="92"/>
        <v>#DIV/0!</v>
      </c>
      <c r="K50" s="265"/>
      <c r="L50" s="338"/>
      <c r="M50" s="94"/>
      <c r="N50" s="95"/>
      <c r="O50" s="162"/>
      <c r="P50" s="359" t="e">
        <f t="shared" si="45"/>
        <v>#DIV/0!</v>
      </c>
      <c r="Q50" s="94"/>
      <c r="R50" s="94"/>
      <c r="S50" s="94"/>
      <c r="T50" s="211" t="e">
        <f>AVERAGE(W50+Y50+Z50+#REF!+#REF!+#REF!+#REF!+#REF!+#REF!)</f>
        <v>#REF!</v>
      </c>
      <c r="U50" s="221"/>
      <c r="V50" s="197"/>
      <c r="W50" s="203">
        <f t="shared" si="5"/>
        <v>0</v>
      </c>
      <c r="X50" s="222" t="e">
        <f t="shared" si="91"/>
        <v>#DIV/0!</v>
      </c>
      <c r="Y50" s="516"/>
      <c r="Z50" s="517"/>
      <c r="AA50" s="518">
        <f>SUM(Y50:Z50)</f>
        <v>0</v>
      </c>
      <c r="AB50" s="519" t="e">
        <f t="shared" si="6"/>
        <v>#DIV/0!</v>
      </c>
      <c r="AC50" s="520"/>
      <c r="AD50" s="517"/>
      <c r="AE50" s="517"/>
      <c r="AF50" s="518">
        <f>SUM(AD50:AE50)</f>
        <v>0</v>
      </c>
      <c r="AG50" s="553" t="e">
        <f t="shared" si="89"/>
        <v>#DIV/0!</v>
      </c>
      <c r="AH50" s="555"/>
      <c r="AI50" s="517"/>
      <c r="AJ50" s="517"/>
      <c r="AK50" s="554">
        <f>SUM(AI50:AJ50)</f>
        <v>0</v>
      </c>
      <c r="AL50" s="553" t="e">
        <f t="shared" si="90"/>
        <v>#DIV/0!</v>
      </c>
      <c r="AM50" s="555"/>
      <c r="AN50" s="517"/>
      <c r="AO50" s="517"/>
      <c r="AP50" s="518">
        <f>SUM(AN50:AO50)</f>
        <v>0</v>
      </c>
      <c r="AQ50" s="553" t="e">
        <f t="shared" si="7"/>
        <v>#DIV/0!</v>
      </c>
      <c r="AR50" s="555"/>
      <c r="AS50" s="517"/>
      <c r="AT50" s="517"/>
      <c r="AU50" s="518">
        <f>SUM(AS50:AT50)</f>
        <v>0</v>
      </c>
      <c r="AV50" s="519" t="e">
        <f t="shared" si="8"/>
        <v>#DIV/0!</v>
      </c>
      <c r="AW50" s="520"/>
      <c r="AX50" s="517"/>
      <c r="AY50" s="517"/>
      <c r="AZ50" s="518">
        <f>SUM(AX50:AY50)</f>
        <v>0</v>
      </c>
      <c r="BA50" s="519" t="e">
        <f t="shared" si="9"/>
        <v>#DIV/0!</v>
      </c>
      <c r="BB50" s="520"/>
      <c r="BC50" s="517"/>
      <c r="BD50" s="517"/>
      <c r="BE50" s="518">
        <f>SUM(BC50:BD50)</f>
        <v>0</v>
      </c>
      <c r="BF50" s="519" t="e">
        <f t="shared" si="10"/>
        <v>#DIV/0!</v>
      </c>
      <c r="BG50" s="520"/>
      <c r="BH50" s="517"/>
      <c r="BI50" s="517"/>
      <c r="BJ50" s="518">
        <f>SUM(BH50:BI50)</f>
        <v>0</v>
      </c>
      <c r="BK50" s="519" t="e">
        <f t="shared" si="11"/>
        <v>#DIV/0!</v>
      </c>
      <c r="BL50" s="520"/>
      <c r="BM50" s="517"/>
      <c r="BN50" s="517"/>
      <c r="BO50" s="518">
        <f>SUM(BM50:BN50)</f>
        <v>0</v>
      </c>
      <c r="BP50" s="519" t="e">
        <f t="shared" si="12"/>
        <v>#DIV/0!</v>
      </c>
      <c r="BQ50" s="520"/>
      <c r="BR50" s="517"/>
      <c r="BS50" s="517"/>
      <c r="BT50" s="518">
        <f>SUM(BR50:BS50)</f>
        <v>0</v>
      </c>
      <c r="BU50" s="519" t="e">
        <f t="shared" si="13"/>
        <v>#DIV/0!</v>
      </c>
      <c r="BV50" s="520"/>
      <c r="BW50" s="517"/>
      <c r="BX50" s="517"/>
      <c r="BY50" s="518">
        <f>SUM(BW50:BX50)</f>
        <v>0</v>
      </c>
      <c r="BZ50" s="519" t="e">
        <f t="shared" si="14"/>
        <v>#DIV/0!</v>
      </c>
      <c r="CA50" s="520"/>
      <c r="CB50" s="427">
        <f t="shared" si="15"/>
        <v>0</v>
      </c>
      <c r="CC50" s="379"/>
    </row>
    <row r="51" spans="1:81" x14ac:dyDescent="0.25">
      <c r="A51" s="78" t="s">
        <v>19</v>
      </c>
      <c r="B51" s="79"/>
      <c r="C51" s="191" t="s">
        <v>88</v>
      </c>
      <c r="D51" s="96"/>
      <c r="E51" s="79" t="s">
        <v>20</v>
      </c>
      <c r="F51" s="576">
        <v>300</v>
      </c>
      <c r="G51" s="576">
        <v>0</v>
      </c>
      <c r="H51" s="576">
        <v>100</v>
      </c>
      <c r="I51" s="320">
        <f t="shared" si="0"/>
        <v>133.33333333333334</v>
      </c>
      <c r="J51" s="320">
        <f>(350*4+(50+90)*10)/12</f>
        <v>233.33333333333334</v>
      </c>
      <c r="K51" s="263"/>
      <c r="L51" s="335"/>
      <c r="M51" s="80"/>
      <c r="N51" s="81"/>
      <c r="O51" s="163"/>
      <c r="P51" s="357">
        <f>R51/12-O51*(R51/12)</f>
        <v>233.33333333333334</v>
      </c>
      <c r="Q51" s="80"/>
      <c r="R51" s="178">
        <f>J51*12</f>
        <v>2800</v>
      </c>
      <c r="S51" s="178">
        <f>P51*12</f>
        <v>2800</v>
      </c>
      <c r="T51" s="210" t="e">
        <f>AVERAGE(W51+Y51+Z51+#REF!+#REF!+#REF!+#REF!+#REF!+#REF!)</f>
        <v>#REF!</v>
      </c>
      <c r="U51" s="217"/>
      <c r="V51" s="195">
        <v>200</v>
      </c>
      <c r="W51" s="201">
        <f t="shared" si="5"/>
        <v>200</v>
      </c>
      <c r="X51" s="218">
        <f t="shared" si="91"/>
        <v>33.333333333333343</v>
      </c>
      <c r="Y51" s="507"/>
      <c r="Z51" s="508"/>
      <c r="AA51" s="509">
        <f>SUM(Y51:Z51)</f>
        <v>0</v>
      </c>
      <c r="AB51" s="510">
        <f t="shared" si="6"/>
        <v>233.33333333333334</v>
      </c>
      <c r="AC51" s="467">
        <f>IF(AB51&gt;0,AB51,0)</f>
        <v>233.33333333333334</v>
      </c>
      <c r="AD51" s="508"/>
      <c r="AE51" s="508"/>
      <c r="AF51" s="509">
        <f>SUM(AD51:AE51)</f>
        <v>0</v>
      </c>
      <c r="AG51" s="548">
        <f t="shared" si="89"/>
        <v>233.33333333333334</v>
      </c>
      <c r="AH51" s="476">
        <f>IF(AG51&gt;0,AG51,0)</f>
        <v>233.33333333333334</v>
      </c>
      <c r="AI51" s="508"/>
      <c r="AJ51" s="508"/>
      <c r="AK51" s="550">
        <f>SUM(AI51:AJ51)</f>
        <v>0</v>
      </c>
      <c r="AL51" s="548">
        <f t="shared" si="90"/>
        <v>233.33333333333334</v>
      </c>
      <c r="AM51" s="476">
        <f>IF(AL51&gt;0,AL51,0)</f>
        <v>233.33333333333334</v>
      </c>
      <c r="AN51" s="508"/>
      <c r="AO51" s="508"/>
      <c r="AP51" s="509">
        <f>SUM(AN51:AO51)</f>
        <v>0</v>
      </c>
      <c r="AQ51" s="548">
        <f t="shared" si="7"/>
        <v>233.33333333333334</v>
      </c>
      <c r="AR51" s="476">
        <f>IF(AQ51&gt;0,AQ51,0)</f>
        <v>233.33333333333334</v>
      </c>
      <c r="AS51" s="508"/>
      <c r="AT51" s="508"/>
      <c r="AU51" s="509">
        <f>SUM(AS51:AT51)</f>
        <v>0</v>
      </c>
      <c r="AV51" s="510">
        <f t="shared" si="8"/>
        <v>233.33333333333334</v>
      </c>
      <c r="AW51" s="467">
        <f>IF(AV51&gt;0,AV51,0)</f>
        <v>233.33333333333334</v>
      </c>
      <c r="AX51" s="508"/>
      <c r="AY51" s="508"/>
      <c r="AZ51" s="509">
        <f>SUM(AX51:AY51)</f>
        <v>0</v>
      </c>
      <c r="BA51" s="510">
        <f t="shared" si="9"/>
        <v>233.33333333333334</v>
      </c>
      <c r="BB51" s="467">
        <f>IF(BA51&gt;0,BA51,0)</f>
        <v>233.33333333333334</v>
      </c>
      <c r="BC51" s="508"/>
      <c r="BD51" s="508"/>
      <c r="BE51" s="509">
        <f>SUM(BC51:BD51)</f>
        <v>0</v>
      </c>
      <c r="BF51" s="510">
        <f t="shared" si="10"/>
        <v>233.33333333333334</v>
      </c>
      <c r="BG51" s="467">
        <f>IF(BF51&gt;0,BF51,0)</f>
        <v>233.33333333333334</v>
      </c>
      <c r="BH51" s="508"/>
      <c r="BI51" s="508"/>
      <c r="BJ51" s="509">
        <f>SUM(BH51:BI51)</f>
        <v>0</v>
      </c>
      <c r="BK51" s="510">
        <f t="shared" si="11"/>
        <v>233.33333333333334</v>
      </c>
      <c r="BL51" s="467">
        <f>IF(BK51&gt;0,BK51,0)</f>
        <v>233.33333333333334</v>
      </c>
      <c r="BM51" s="508"/>
      <c r="BN51" s="508"/>
      <c r="BO51" s="509">
        <f>SUM(BM51:BN51)</f>
        <v>0</v>
      </c>
      <c r="BP51" s="510">
        <f t="shared" si="12"/>
        <v>233.33333333333334</v>
      </c>
      <c r="BQ51" s="467">
        <f>IF(BP51&gt;0,BP51,0)</f>
        <v>233.33333333333334</v>
      </c>
      <c r="BR51" s="508"/>
      <c r="BS51" s="508"/>
      <c r="BT51" s="509">
        <f>SUM(BR51:BS51)</f>
        <v>0</v>
      </c>
      <c r="BU51" s="510">
        <f t="shared" si="13"/>
        <v>233.33333333333334</v>
      </c>
      <c r="BV51" s="467">
        <f>IF(BU51&gt;0,BU51,0)</f>
        <v>233.33333333333334</v>
      </c>
      <c r="BW51" s="508"/>
      <c r="BX51" s="508"/>
      <c r="BY51" s="509">
        <f>SUM(BW51:BX51)</f>
        <v>0</v>
      </c>
      <c r="BZ51" s="510">
        <f t="shared" si="14"/>
        <v>233.33333333333334</v>
      </c>
      <c r="CA51" s="467">
        <f>IF(BZ51&gt;0,BZ51,0)</f>
        <v>233.33333333333334</v>
      </c>
      <c r="CB51" s="430">
        <f t="shared" si="15"/>
        <v>400</v>
      </c>
      <c r="CC51" s="178">
        <f>S51-CB51</f>
        <v>2400</v>
      </c>
    </row>
    <row r="52" spans="1:81" x14ac:dyDescent="0.25">
      <c r="A52" s="83"/>
      <c r="B52" s="84"/>
      <c r="C52" s="84"/>
      <c r="D52" s="90"/>
      <c r="E52" s="84" t="s">
        <v>120</v>
      </c>
      <c r="F52" s="578"/>
      <c r="G52" s="578"/>
      <c r="H52" s="578"/>
      <c r="I52" s="311" t="e">
        <f t="shared" si="0"/>
        <v>#DIV/0!</v>
      </c>
      <c r="J52" s="311" t="e">
        <f>I52</f>
        <v>#DIV/0!</v>
      </c>
      <c r="K52" s="85"/>
      <c r="L52" s="336"/>
      <c r="M52" s="86"/>
      <c r="N52" s="87"/>
      <c r="O52" s="161"/>
      <c r="P52" s="358" t="e">
        <f t="shared" si="45"/>
        <v>#DIV/0!</v>
      </c>
      <c r="Q52" s="86"/>
      <c r="R52" s="86"/>
      <c r="S52" s="86"/>
      <c r="T52" s="208" t="e">
        <f>AVERAGE(W52+Y52+Z52+#REF!+#REF!+#REF!+#REF!+#REF!+#REF!)</f>
        <v>#REF!</v>
      </c>
      <c r="U52" s="219"/>
      <c r="V52" s="196"/>
      <c r="W52" s="202">
        <f t="shared" si="5"/>
        <v>0</v>
      </c>
      <c r="X52" s="220" t="e">
        <f t="shared" si="91"/>
        <v>#DIV/0!</v>
      </c>
      <c r="Y52" s="512"/>
      <c r="Z52" s="513"/>
      <c r="AA52" s="514">
        <f>SUM(Y52:Z52)</f>
        <v>0</v>
      </c>
      <c r="AB52" s="515" t="e">
        <f t="shared" si="6"/>
        <v>#DIV/0!</v>
      </c>
      <c r="AC52" s="467"/>
      <c r="AD52" s="513"/>
      <c r="AE52" s="513"/>
      <c r="AF52" s="514">
        <f>SUM(AD52:AE52)</f>
        <v>0</v>
      </c>
      <c r="AG52" s="551" t="e">
        <f t="shared" si="89"/>
        <v>#DIV/0!</v>
      </c>
      <c r="AH52" s="476"/>
      <c r="AI52" s="513"/>
      <c r="AJ52" s="513"/>
      <c r="AK52" s="552">
        <f>SUM(AI52:AJ52)</f>
        <v>0</v>
      </c>
      <c r="AL52" s="551" t="e">
        <f t="shared" si="90"/>
        <v>#DIV/0!</v>
      </c>
      <c r="AM52" s="476"/>
      <c r="AN52" s="513"/>
      <c r="AO52" s="513"/>
      <c r="AP52" s="514">
        <f>SUM(AN52:AO52)</f>
        <v>0</v>
      </c>
      <c r="AQ52" s="551" t="e">
        <f t="shared" si="7"/>
        <v>#DIV/0!</v>
      </c>
      <c r="AR52" s="476"/>
      <c r="AS52" s="513"/>
      <c r="AT52" s="513"/>
      <c r="AU52" s="514">
        <f>SUM(AS52:AT52)</f>
        <v>0</v>
      </c>
      <c r="AV52" s="515" t="e">
        <f t="shared" si="8"/>
        <v>#DIV/0!</v>
      </c>
      <c r="AW52" s="467"/>
      <c r="AX52" s="513"/>
      <c r="AY52" s="513"/>
      <c r="AZ52" s="514">
        <f>SUM(AX52:AY52)</f>
        <v>0</v>
      </c>
      <c r="BA52" s="515" t="e">
        <f t="shared" si="9"/>
        <v>#DIV/0!</v>
      </c>
      <c r="BB52" s="467"/>
      <c r="BC52" s="513"/>
      <c r="BD52" s="513"/>
      <c r="BE52" s="514">
        <f>SUM(BC52:BD52)</f>
        <v>0</v>
      </c>
      <c r="BF52" s="515" t="e">
        <f t="shared" si="10"/>
        <v>#DIV/0!</v>
      </c>
      <c r="BG52" s="467"/>
      <c r="BH52" s="513"/>
      <c r="BI52" s="513"/>
      <c r="BJ52" s="514">
        <f>SUM(BH52:BI52)</f>
        <v>0</v>
      </c>
      <c r="BK52" s="515" t="e">
        <f t="shared" si="11"/>
        <v>#DIV/0!</v>
      </c>
      <c r="BL52" s="467"/>
      <c r="BM52" s="513"/>
      <c r="BN52" s="513"/>
      <c r="BO52" s="514">
        <f>SUM(BM52:BN52)</f>
        <v>0</v>
      </c>
      <c r="BP52" s="515" t="e">
        <f t="shared" si="12"/>
        <v>#DIV/0!</v>
      </c>
      <c r="BQ52" s="467"/>
      <c r="BR52" s="513"/>
      <c r="BS52" s="513"/>
      <c r="BT52" s="514">
        <f>SUM(BR52:BS52)</f>
        <v>0</v>
      </c>
      <c r="BU52" s="515" t="e">
        <f t="shared" si="13"/>
        <v>#DIV/0!</v>
      </c>
      <c r="BV52" s="467"/>
      <c r="BW52" s="513"/>
      <c r="BX52" s="513"/>
      <c r="BY52" s="514">
        <f>SUM(BW52:BX52)</f>
        <v>0</v>
      </c>
      <c r="BZ52" s="515" t="e">
        <f t="shared" si="14"/>
        <v>#DIV/0!</v>
      </c>
      <c r="CA52" s="467"/>
      <c r="CB52" s="424">
        <f t="shared" si="15"/>
        <v>0</v>
      </c>
      <c r="CC52" s="377"/>
    </row>
    <row r="53" spans="1:81" ht="16.5" thickBot="1" x14ac:dyDescent="0.3">
      <c r="A53" s="91"/>
      <c r="B53" s="92"/>
      <c r="C53" s="190" t="s">
        <v>88</v>
      </c>
      <c r="D53" s="93"/>
      <c r="E53" s="93" t="s">
        <v>121</v>
      </c>
      <c r="F53" s="580"/>
      <c r="G53" s="580"/>
      <c r="H53" s="580"/>
      <c r="I53" s="322" t="e">
        <f t="shared" si="0"/>
        <v>#DIV/0!</v>
      </c>
      <c r="J53" s="322" t="e">
        <f>I53</f>
        <v>#DIV/0!</v>
      </c>
      <c r="K53" s="265"/>
      <c r="L53" s="338"/>
      <c r="M53" s="94"/>
      <c r="N53" s="95"/>
      <c r="O53" s="162"/>
      <c r="P53" s="359" t="e">
        <f>R53/12-O53*(R53/12)</f>
        <v>#DIV/0!</v>
      </c>
      <c r="Q53" s="94"/>
      <c r="R53" s="172" t="e">
        <f>J53*12</f>
        <v>#DIV/0!</v>
      </c>
      <c r="S53" s="172" t="e">
        <f>P53*12</f>
        <v>#DIV/0!</v>
      </c>
      <c r="T53" s="208" t="e">
        <f>AVERAGE(W53+Y53+Z53+#REF!+#REF!+#REF!+#REF!+#REF!+#REF!)</f>
        <v>#REF!</v>
      </c>
      <c r="U53" s="219"/>
      <c r="V53" s="196"/>
      <c r="W53" s="202">
        <f t="shared" si="5"/>
        <v>0</v>
      </c>
      <c r="X53" s="220" t="e">
        <f t="shared" si="91"/>
        <v>#DIV/0!</v>
      </c>
      <c r="Y53" s="512"/>
      <c r="Z53" s="513"/>
      <c r="AA53" s="514">
        <f>SUM(Y53:Z53)</f>
        <v>0</v>
      </c>
      <c r="AB53" s="515" t="e">
        <f t="shared" si="6"/>
        <v>#DIV/0!</v>
      </c>
      <c r="AC53" s="467" t="e">
        <f>IF(AB53&gt;0,AB53,0)</f>
        <v>#DIV/0!</v>
      </c>
      <c r="AD53" s="513"/>
      <c r="AE53" s="513"/>
      <c r="AF53" s="514">
        <f>SUM(AD53:AE53)</f>
        <v>0</v>
      </c>
      <c r="AG53" s="551" t="e">
        <f t="shared" si="89"/>
        <v>#DIV/0!</v>
      </c>
      <c r="AH53" s="476" t="e">
        <f>IF(AG53&gt;0,AG53,0)</f>
        <v>#DIV/0!</v>
      </c>
      <c r="AI53" s="513"/>
      <c r="AJ53" s="513"/>
      <c r="AK53" s="552">
        <f>SUM(AI53:AJ53)</f>
        <v>0</v>
      </c>
      <c r="AL53" s="551" t="e">
        <f t="shared" si="90"/>
        <v>#DIV/0!</v>
      </c>
      <c r="AM53" s="476" t="e">
        <f>IF(AL53&gt;0,AL53,0)</f>
        <v>#DIV/0!</v>
      </c>
      <c r="AN53" s="513"/>
      <c r="AO53" s="513"/>
      <c r="AP53" s="514">
        <f>SUM(AN53:AO53)</f>
        <v>0</v>
      </c>
      <c r="AQ53" s="551" t="e">
        <f t="shared" si="7"/>
        <v>#DIV/0!</v>
      </c>
      <c r="AR53" s="476" t="e">
        <f>IF(AQ53&gt;0,AQ53,0)</f>
        <v>#DIV/0!</v>
      </c>
      <c r="AS53" s="513"/>
      <c r="AT53" s="513"/>
      <c r="AU53" s="514">
        <f>SUM(AS53:AT53)</f>
        <v>0</v>
      </c>
      <c r="AV53" s="515" t="e">
        <f t="shared" si="8"/>
        <v>#DIV/0!</v>
      </c>
      <c r="AW53" s="467" t="e">
        <f>IF(AV53&gt;0,AV53,0)</f>
        <v>#DIV/0!</v>
      </c>
      <c r="AX53" s="513"/>
      <c r="AY53" s="513"/>
      <c r="AZ53" s="514">
        <f>SUM(AX53:AY53)</f>
        <v>0</v>
      </c>
      <c r="BA53" s="515" t="e">
        <f t="shared" si="9"/>
        <v>#DIV/0!</v>
      </c>
      <c r="BB53" s="467" t="e">
        <f>IF(BA53&gt;0,BA53,0)</f>
        <v>#DIV/0!</v>
      </c>
      <c r="BC53" s="513"/>
      <c r="BD53" s="513"/>
      <c r="BE53" s="514">
        <f>SUM(BC53:BD53)</f>
        <v>0</v>
      </c>
      <c r="BF53" s="515" t="e">
        <f t="shared" si="10"/>
        <v>#DIV/0!</v>
      </c>
      <c r="BG53" s="467" t="e">
        <f>IF(BF53&gt;0,BF53,0)</f>
        <v>#DIV/0!</v>
      </c>
      <c r="BH53" s="513"/>
      <c r="BI53" s="513"/>
      <c r="BJ53" s="514">
        <f>SUM(BH53:BI53)</f>
        <v>0</v>
      </c>
      <c r="BK53" s="515" t="e">
        <f t="shared" si="11"/>
        <v>#DIV/0!</v>
      </c>
      <c r="BL53" s="467" t="e">
        <f>IF(BK53&gt;0,BK53,0)</f>
        <v>#DIV/0!</v>
      </c>
      <c r="BM53" s="513"/>
      <c r="BN53" s="513"/>
      <c r="BO53" s="514">
        <f>SUM(BM53:BN53)</f>
        <v>0</v>
      </c>
      <c r="BP53" s="515" t="e">
        <f t="shared" si="12"/>
        <v>#DIV/0!</v>
      </c>
      <c r="BQ53" s="467" t="e">
        <f>IF(BP53&gt;0,BP53,0)</f>
        <v>#DIV/0!</v>
      </c>
      <c r="BR53" s="513"/>
      <c r="BS53" s="513"/>
      <c r="BT53" s="514">
        <f>SUM(BR53:BS53)</f>
        <v>0</v>
      </c>
      <c r="BU53" s="515" t="e">
        <f t="shared" si="13"/>
        <v>#DIV/0!</v>
      </c>
      <c r="BV53" s="467" t="e">
        <f>IF(BU53&gt;0,BU53,0)</f>
        <v>#DIV/0!</v>
      </c>
      <c r="BW53" s="513"/>
      <c r="BX53" s="513"/>
      <c r="BY53" s="514">
        <f>SUM(BW53:BX53)</f>
        <v>0</v>
      </c>
      <c r="BZ53" s="515" t="e">
        <f t="shared" si="14"/>
        <v>#DIV/0!</v>
      </c>
      <c r="CA53" s="467" t="e">
        <f>IF(BZ53&gt;0,BZ53,0)</f>
        <v>#DIV/0!</v>
      </c>
      <c r="CB53" s="426">
        <f t="shared" si="15"/>
        <v>0</v>
      </c>
      <c r="CC53" s="172" t="e">
        <f>S53-CB53</f>
        <v>#DIV/0!</v>
      </c>
    </row>
    <row r="54" spans="1:81" x14ac:dyDescent="0.25">
      <c r="A54" s="78" t="s">
        <v>8</v>
      </c>
      <c r="B54" s="79" t="s">
        <v>91</v>
      </c>
      <c r="C54" s="79"/>
      <c r="D54" s="79"/>
      <c r="E54" s="79" t="s">
        <v>122</v>
      </c>
      <c r="F54" s="576"/>
      <c r="G54" s="576"/>
      <c r="H54" s="576"/>
      <c r="I54" s="320" t="e">
        <f t="shared" si="0"/>
        <v>#DIV/0!</v>
      </c>
      <c r="J54" s="324" t="e">
        <f t="shared" ref="J54:J80" si="93">I54</f>
        <v>#DIV/0!</v>
      </c>
      <c r="K54" s="263"/>
      <c r="L54" s="335"/>
      <c r="M54" s="80"/>
      <c r="N54" s="81"/>
      <c r="O54" s="163"/>
      <c r="P54" s="360" t="e">
        <f t="shared" si="45"/>
        <v>#DIV/0!</v>
      </c>
      <c r="Q54" s="80"/>
      <c r="R54" s="80"/>
      <c r="S54" s="80"/>
      <c r="T54" s="210" t="e">
        <f>AVERAGE(W54+Y54+Z54+#REF!+#REF!+#REF!+#REF!+#REF!+#REF!)</f>
        <v>#REF!</v>
      </c>
      <c r="U54" s="217"/>
      <c r="V54" s="195"/>
      <c r="W54" s="201">
        <f t="shared" si="5"/>
        <v>0</v>
      </c>
      <c r="X54" s="218" t="e">
        <f t="shared" si="91"/>
        <v>#DIV/0!</v>
      </c>
      <c r="Y54" s="507"/>
      <c r="Z54" s="508"/>
      <c r="AA54" s="509">
        <f>SUM(Y54:Z54)</f>
        <v>0</v>
      </c>
      <c r="AB54" s="510" t="e">
        <f t="shared" si="6"/>
        <v>#DIV/0!</v>
      </c>
      <c r="AC54" s="511"/>
      <c r="AD54" s="508"/>
      <c r="AE54" s="508"/>
      <c r="AF54" s="509">
        <f>SUM(AD54:AE54)</f>
        <v>0</v>
      </c>
      <c r="AG54" s="548" t="e">
        <f t="shared" si="89"/>
        <v>#DIV/0!</v>
      </c>
      <c r="AH54" s="549"/>
      <c r="AI54" s="508"/>
      <c r="AJ54" s="508"/>
      <c r="AK54" s="550">
        <f>SUM(AI54:AJ54)</f>
        <v>0</v>
      </c>
      <c r="AL54" s="548" t="e">
        <f t="shared" si="90"/>
        <v>#DIV/0!</v>
      </c>
      <c r="AM54" s="549"/>
      <c r="AN54" s="508"/>
      <c r="AO54" s="508"/>
      <c r="AP54" s="509">
        <f>SUM(AN54:AO54)</f>
        <v>0</v>
      </c>
      <c r="AQ54" s="548" t="e">
        <f t="shared" si="7"/>
        <v>#DIV/0!</v>
      </c>
      <c r="AR54" s="549"/>
      <c r="AS54" s="508"/>
      <c r="AT54" s="508"/>
      <c r="AU54" s="509">
        <f>SUM(AS54:AT54)</f>
        <v>0</v>
      </c>
      <c r="AV54" s="510" t="e">
        <f t="shared" si="8"/>
        <v>#DIV/0!</v>
      </c>
      <c r="AW54" s="511"/>
      <c r="AX54" s="508"/>
      <c r="AY54" s="508"/>
      <c r="AZ54" s="509">
        <f>SUM(AX54:AY54)</f>
        <v>0</v>
      </c>
      <c r="BA54" s="510" t="e">
        <f t="shared" si="9"/>
        <v>#DIV/0!</v>
      </c>
      <c r="BB54" s="511"/>
      <c r="BC54" s="508"/>
      <c r="BD54" s="508"/>
      <c r="BE54" s="509">
        <f>SUM(BC54:BD54)</f>
        <v>0</v>
      </c>
      <c r="BF54" s="510" t="e">
        <f t="shared" si="10"/>
        <v>#DIV/0!</v>
      </c>
      <c r="BG54" s="511"/>
      <c r="BH54" s="508"/>
      <c r="BI54" s="508"/>
      <c r="BJ54" s="509">
        <f>SUM(BH54:BI54)</f>
        <v>0</v>
      </c>
      <c r="BK54" s="510" t="e">
        <f t="shared" si="11"/>
        <v>#DIV/0!</v>
      </c>
      <c r="BL54" s="511"/>
      <c r="BM54" s="508"/>
      <c r="BN54" s="508"/>
      <c r="BO54" s="509">
        <f>SUM(BM54:BN54)</f>
        <v>0</v>
      </c>
      <c r="BP54" s="510" t="e">
        <f t="shared" si="12"/>
        <v>#DIV/0!</v>
      </c>
      <c r="BQ54" s="511"/>
      <c r="BR54" s="508"/>
      <c r="BS54" s="508"/>
      <c r="BT54" s="509">
        <f>SUM(BR54:BS54)</f>
        <v>0</v>
      </c>
      <c r="BU54" s="510" t="e">
        <f t="shared" si="13"/>
        <v>#DIV/0!</v>
      </c>
      <c r="BV54" s="511"/>
      <c r="BW54" s="508"/>
      <c r="BX54" s="508"/>
      <c r="BY54" s="509">
        <f>SUM(BW54:BX54)</f>
        <v>0</v>
      </c>
      <c r="BZ54" s="510" t="e">
        <f t="shared" si="14"/>
        <v>#DIV/0!</v>
      </c>
      <c r="CA54" s="511"/>
      <c r="CB54" s="423">
        <f t="shared" si="15"/>
        <v>0</v>
      </c>
      <c r="CC54" s="376"/>
    </row>
    <row r="55" spans="1:81" x14ac:dyDescent="0.25">
      <c r="A55" s="83"/>
      <c r="B55" s="84" t="s">
        <v>91</v>
      </c>
      <c r="C55" s="189" t="s">
        <v>88</v>
      </c>
      <c r="D55" s="90"/>
      <c r="E55" s="84" t="s">
        <v>123</v>
      </c>
      <c r="F55" s="578"/>
      <c r="G55" s="578"/>
      <c r="H55" s="578"/>
      <c r="I55" s="311" t="e">
        <f t="shared" si="0"/>
        <v>#DIV/0!</v>
      </c>
      <c r="J55" s="311">
        <f>(540+100)/12</f>
        <v>53.333333333333336</v>
      </c>
      <c r="K55" s="85"/>
      <c r="L55" s="336" t="s">
        <v>177</v>
      </c>
      <c r="M55" s="86"/>
      <c r="N55" s="87"/>
      <c r="O55" s="161"/>
      <c r="P55" s="358">
        <f>640/12</f>
        <v>53.333333333333336</v>
      </c>
      <c r="Q55" s="86"/>
      <c r="R55" s="171">
        <f>J55*12</f>
        <v>640</v>
      </c>
      <c r="S55" s="171">
        <f>P55*12</f>
        <v>640</v>
      </c>
      <c r="T55" s="208" t="e">
        <f>AVERAGE(W55+Y55+Z55+#REF!+#REF!+#REF!+#REF!+#REF!+#REF!)</f>
        <v>#REF!</v>
      </c>
      <c r="U55" s="219"/>
      <c r="V55" s="196"/>
      <c r="W55" s="202">
        <f t="shared" si="5"/>
        <v>0</v>
      </c>
      <c r="X55" s="220">
        <f t="shared" si="91"/>
        <v>53.333333333333336</v>
      </c>
      <c r="Y55" s="512"/>
      <c r="Z55" s="513"/>
      <c r="AA55" s="514">
        <f>SUM(Y55:Z55)</f>
        <v>0</v>
      </c>
      <c r="AB55" s="515">
        <f t="shared" si="6"/>
        <v>53.333333333333336</v>
      </c>
      <c r="AC55" s="467">
        <f>IF(AB55&gt;0,AB55,0)</f>
        <v>53.333333333333336</v>
      </c>
      <c r="AD55" s="513"/>
      <c r="AE55" s="513"/>
      <c r="AF55" s="514">
        <f>SUM(AD55:AE55)</f>
        <v>0</v>
      </c>
      <c r="AG55" s="551">
        <f t="shared" si="89"/>
        <v>53.333333333333336</v>
      </c>
      <c r="AH55" s="476">
        <f>IF(AG55&gt;0,AG55,0)</f>
        <v>53.333333333333336</v>
      </c>
      <c r="AI55" s="513"/>
      <c r="AJ55" s="513"/>
      <c r="AK55" s="552">
        <f>SUM(AI55:AJ55)</f>
        <v>0</v>
      </c>
      <c r="AL55" s="551">
        <f t="shared" si="90"/>
        <v>53.333333333333336</v>
      </c>
      <c r="AM55" s="476">
        <f>IF(AL55&gt;0,AL55,0)</f>
        <v>53.333333333333336</v>
      </c>
      <c r="AN55" s="513"/>
      <c r="AO55" s="513"/>
      <c r="AP55" s="514">
        <f>SUM(AN55:AO55)</f>
        <v>0</v>
      </c>
      <c r="AQ55" s="551">
        <f t="shared" si="7"/>
        <v>53.333333333333336</v>
      </c>
      <c r="AR55" s="476">
        <f>IF(AQ55&gt;0,AQ55,0)</f>
        <v>53.333333333333336</v>
      </c>
      <c r="AS55" s="513"/>
      <c r="AT55" s="513"/>
      <c r="AU55" s="514">
        <f>SUM(AS55:AT55)</f>
        <v>0</v>
      </c>
      <c r="AV55" s="515">
        <f t="shared" si="8"/>
        <v>53.333333333333336</v>
      </c>
      <c r="AW55" s="467">
        <f>IF(AV55&gt;0,AV55,0)</f>
        <v>53.333333333333336</v>
      </c>
      <c r="AX55" s="513"/>
      <c r="AY55" s="513"/>
      <c r="AZ55" s="514">
        <f>SUM(AX55:AY55)</f>
        <v>0</v>
      </c>
      <c r="BA55" s="515">
        <f t="shared" si="9"/>
        <v>53.333333333333336</v>
      </c>
      <c r="BB55" s="467">
        <f>IF(BA55&gt;0,BA55,0)</f>
        <v>53.333333333333336</v>
      </c>
      <c r="BC55" s="513"/>
      <c r="BD55" s="513"/>
      <c r="BE55" s="514">
        <f>SUM(BC55:BD55)</f>
        <v>0</v>
      </c>
      <c r="BF55" s="515">
        <f t="shared" si="10"/>
        <v>53.333333333333336</v>
      </c>
      <c r="BG55" s="467">
        <f>IF(BF55&gt;0,BF55,0)</f>
        <v>53.333333333333336</v>
      </c>
      <c r="BH55" s="513"/>
      <c r="BI55" s="513"/>
      <c r="BJ55" s="514">
        <f>SUM(BH55:BI55)</f>
        <v>0</v>
      </c>
      <c r="BK55" s="515">
        <f t="shared" si="11"/>
        <v>53.333333333333336</v>
      </c>
      <c r="BL55" s="467">
        <f>IF(BK55&gt;0,BK55,0)</f>
        <v>53.333333333333336</v>
      </c>
      <c r="BM55" s="513"/>
      <c r="BN55" s="513"/>
      <c r="BO55" s="514">
        <f>SUM(BM55:BN55)</f>
        <v>0</v>
      </c>
      <c r="BP55" s="515">
        <f t="shared" si="12"/>
        <v>53.333333333333336</v>
      </c>
      <c r="BQ55" s="467">
        <f>IF(BP55&gt;0,BP55,0)</f>
        <v>53.333333333333336</v>
      </c>
      <c r="BR55" s="513"/>
      <c r="BS55" s="513"/>
      <c r="BT55" s="514">
        <f>SUM(BR55:BS55)</f>
        <v>0</v>
      </c>
      <c r="BU55" s="515">
        <f t="shared" si="13"/>
        <v>53.333333333333336</v>
      </c>
      <c r="BV55" s="467">
        <f>IF(BU55&gt;0,BU55,0)</f>
        <v>53.333333333333336</v>
      </c>
      <c r="BW55" s="513"/>
      <c r="BX55" s="513"/>
      <c r="BY55" s="514">
        <f>SUM(BW55:BX55)</f>
        <v>0</v>
      </c>
      <c r="BZ55" s="515">
        <f t="shared" si="14"/>
        <v>53.333333333333336</v>
      </c>
      <c r="CA55" s="467">
        <f>IF(BZ55&gt;0,BZ55,0)</f>
        <v>53.333333333333336</v>
      </c>
      <c r="CB55" s="425">
        <f t="shared" si="15"/>
        <v>0</v>
      </c>
      <c r="CC55" s="171">
        <f>S55-CB55</f>
        <v>640</v>
      </c>
    </row>
    <row r="56" spans="1:81" x14ac:dyDescent="0.25">
      <c r="A56" s="617" t="s">
        <v>237</v>
      </c>
      <c r="B56" s="84"/>
      <c r="C56" s="189" t="s">
        <v>88</v>
      </c>
      <c r="D56" s="90"/>
      <c r="E56" s="90" t="s">
        <v>124</v>
      </c>
      <c r="F56" s="578"/>
      <c r="G56" s="578"/>
      <c r="H56" s="578"/>
      <c r="I56" s="311" t="e">
        <f t="shared" si="0"/>
        <v>#DIV/0!</v>
      </c>
      <c r="J56" s="311" t="e">
        <f t="shared" si="93"/>
        <v>#DIV/0!</v>
      </c>
      <c r="K56" s="85"/>
      <c r="L56" s="336"/>
      <c r="M56" s="86"/>
      <c r="N56" s="87"/>
      <c r="O56" s="161"/>
      <c r="P56" s="358" t="e">
        <f>R56/12-O56*(R56/12)</f>
        <v>#DIV/0!</v>
      </c>
      <c r="Q56" s="86"/>
      <c r="R56" s="171" t="e">
        <f>J56*12</f>
        <v>#DIV/0!</v>
      </c>
      <c r="S56" s="171" t="e">
        <f>P56*12</f>
        <v>#DIV/0!</v>
      </c>
      <c r="T56" s="208" t="e">
        <f>AVERAGE(W56+Y56+Z56+#REF!+#REF!+#REF!+#REF!+#REF!+#REF!)</f>
        <v>#REF!</v>
      </c>
      <c r="U56" s="219"/>
      <c r="V56" s="196"/>
      <c r="W56" s="202">
        <f t="shared" si="5"/>
        <v>0</v>
      </c>
      <c r="X56" s="220" t="e">
        <f t="shared" si="91"/>
        <v>#DIV/0!</v>
      </c>
      <c r="Y56" s="512"/>
      <c r="Z56" s="513"/>
      <c r="AA56" s="514">
        <f>SUM(Y56:Z56)</f>
        <v>0</v>
      </c>
      <c r="AB56" s="515" t="e">
        <f t="shared" si="6"/>
        <v>#DIV/0!</v>
      </c>
      <c r="AC56" s="467" t="e">
        <f>IF(AB56&gt;0,AB56,0)</f>
        <v>#DIV/0!</v>
      </c>
      <c r="AD56" s="513"/>
      <c r="AE56" s="513"/>
      <c r="AF56" s="514">
        <f>SUM(AD56:AE56)</f>
        <v>0</v>
      </c>
      <c r="AG56" s="551" t="e">
        <f t="shared" si="89"/>
        <v>#DIV/0!</v>
      </c>
      <c r="AH56" s="476" t="e">
        <f>IF(AG56&gt;0,AG56,0)</f>
        <v>#DIV/0!</v>
      </c>
      <c r="AI56" s="513"/>
      <c r="AJ56" s="513"/>
      <c r="AK56" s="552">
        <f>SUM(AI56:AJ56)</f>
        <v>0</v>
      </c>
      <c r="AL56" s="551" t="e">
        <f t="shared" si="90"/>
        <v>#DIV/0!</v>
      </c>
      <c r="AM56" s="476" t="e">
        <f>IF(AL56&gt;0,AL56,0)</f>
        <v>#DIV/0!</v>
      </c>
      <c r="AN56" s="513"/>
      <c r="AO56" s="513"/>
      <c r="AP56" s="514">
        <f>SUM(AN56:AO56)</f>
        <v>0</v>
      </c>
      <c r="AQ56" s="551" t="e">
        <f t="shared" si="7"/>
        <v>#DIV/0!</v>
      </c>
      <c r="AR56" s="476" t="e">
        <f>IF(AQ56&gt;0,AQ56,0)</f>
        <v>#DIV/0!</v>
      </c>
      <c r="AS56" s="513"/>
      <c r="AT56" s="513"/>
      <c r="AU56" s="514">
        <f>SUM(AS56:AT56)</f>
        <v>0</v>
      </c>
      <c r="AV56" s="515" t="e">
        <f t="shared" si="8"/>
        <v>#DIV/0!</v>
      </c>
      <c r="AW56" s="467" t="e">
        <f>IF(AV56&gt;0,AV56,0)</f>
        <v>#DIV/0!</v>
      </c>
      <c r="AX56" s="513"/>
      <c r="AY56" s="513"/>
      <c r="AZ56" s="514">
        <f>SUM(AX56:AY56)</f>
        <v>0</v>
      </c>
      <c r="BA56" s="515" t="e">
        <f t="shared" si="9"/>
        <v>#DIV/0!</v>
      </c>
      <c r="BB56" s="467" t="e">
        <f>IF(BA56&gt;0,BA56,0)</f>
        <v>#DIV/0!</v>
      </c>
      <c r="BC56" s="513"/>
      <c r="BD56" s="513"/>
      <c r="BE56" s="514">
        <f>SUM(BC56:BD56)</f>
        <v>0</v>
      </c>
      <c r="BF56" s="515" t="e">
        <f t="shared" si="10"/>
        <v>#DIV/0!</v>
      </c>
      <c r="BG56" s="467" t="e">
        <f>IF(BF56&gt;0,BF56,0)</f>
        <v>#DIV/0!</v>
      </c>
      <c r="BH56" s="513"/>
      <c r="BI56" s="513"/>
      <c r="BJ56" s="514">
        <f>SUM(BH56:BI56)</f>
        <v>0</v>
      </c>
      <c r="BK56" s="515" t="e">
        <f t="shared" si="11"/>
        <v>#DIV/0!</v>
      </c>
      <c r="BL56" s="467" t="e">
        <f>IF(BK56&gt;0,BK56,0)</f>
        <v>#DIV/0!</v>
      </c>
      <c r="BM56" s="513"/>
      <c r="BN56" s="513"/>
      <c r="BO56" s="514">
        <f>SUM(BM56:BN56)</f>
        <v>0</v>
      </c>
      <c r="BP56" s="515" t="e">
        <f t="shared" si="12"/>
        <v>#DIV/0!</v>
      </c>
      <c r="BQ56" s="467" t="e">
        <f>IF(BP56&gt;0,BP56,0)</f>
        <v>#DIV/0!</v>
      </c>
      <c r="BR56" s="513"/>
      <c r="BS56" s="513"/>
      <c r="BT56" s="514">
        <f>SUM(BR56:BS56)</f>
        <v>0</v>
      </c>
      <c r="BU56" s="515" t="e">
        <f t="shared" si="13"/>
        <v>#DIV/0!</v>
      </c>
      <c r="BV56" s="467" t="e">
        <f>IF(BU56&gt;0,BU56,0)</f>
        <v>#DIV/0!</v>
      </c>
      <c r="BW56" s="513"/>
      <c r="BX56" s="513"/>
      <c r="BY56" s="514">
        <f>SUM(BW56:BX56)</f>
        <v>0</v>
      </c>
      <c r="BZ56" s="515" t="e">
        <f t="shared" si="14"/>
        <v>#DIV/0!</v>
      </c>
      <c r="CA56" s="467" t="e">
        <f>IF(BZ56&gt;0,BZ56,0)</f>
        <v>#DIV/0!</v>
      </c>
      <c r="CB56" s="425">
        <f t="shared" si="15"/>
        <v>0</v>
      </c>
      <c r="CC56" s="171" t="e">
        <f>S56-CB56</f>
        <v>#DIV/0!</v>
      </c>
    </row>
    <row r="57" spans="1:81" x14ac:dyDescent="0.25">
      <c r="A57" s="617" t="s">
        <v>238</v>
      </c>
      <c r="B57" s="84" t="s">
        <v>91</v>
      </c>
      <c r="C57" s="189" t="s">
        <v>88</v>
      </c>
      <c r="D57" s="90"/>
      <c r="E57" s="84" t="s">
        <v>125</v>
      </c>
      <c r="F57" s="578"/>
      <c r="G57" s="578"/>
      <c r="H57" s="578"/>
      <c r="I57" s="311" t="e">
        <f t="shared" si="0"/>
        <v>#DIV/0!</v>
      </c>
      <c r="J57" s="311" t="e">
        <f t="shared" si="93"/>
        <v>#DIV/0!</v>
      </c>
      <c r="K57" s="85"/>
      <c r="L57" s="336"/>
      <c r="M57" s="86"/>
      <c r="N57" s="87"/>
      <c r="O57" s="161"/>
      <c r="P57" s="358" t="e">
        <f>R57/12-O57*(R57/12)</f>
        <v>#DIV/0!</v>
      </c>
      <c r="Q57" s="86"/>
      <c r="R57" s="171" t="e">
        <f>J57*12</f>
        <v>#DIV/0!</v>
      </c>
      <c r="S57" s="171" t="e">
        <f>P57*12</f>
        <v>#DIV/0!</v>
      </c>
      <c r="T57" s="208" t="e">
        <f>AVERAGE(W57+Y57+Z57+#REF!+#REF!+#REF!+#REF!+#REF!+#REF!)</f>
        <v>#REF!</v>
      </c>
      <c r="U57" s="219"/>
      <c r="V57" s="196"/>
      <c r="W57" s="202">
        <f t="shared" si="5"/>
        <v>0</v>
      </c>
      <c r="X57" s="220" t="e">
        <f t="shared" si="91"/>
        <v>#DIV/0!</v>
      </c>
      <c r="Y57" s="512"/>
      <c r="Z57" s="513"/>
      <c r="AA57" s="514">
        <f>SUM(Y57:Z57)</f>
        <v>0</v>
      </c>
      <c r="AB57" s="515" t="e">
        <f t="shared" si="6"/>
        <v>#DIV/0!</v>
      </c>
      <c r="AC57" s="467" t="e">
        <f>IF(AB57&gt;0,AB57,0)</f>
        <v>#DIV/0!</v>
      </c>
      <c r="AD57" s="513"/>
      <c r="AE57" s="513"/>
      <c r="AF57" s="514">
        <f>SUM(AD57:AE57)</f>
        <v>0</v>
      </c>
      <c r="AG57" s="551" t="e">
        <f t="shared" si="89"/>
        <v>#DIV/0!</v>
      </c>
      <c r="AH57" s="476" t="e">
        <f>IF(AG57&gt;0,AG57,0)</f>
        <v>#DIV/0!</v>
      </c>
      <c r="AI57" s="513"/>
      <c r="AJ57" s="513"/>
      <c r="AK57" s="552">
        <f>SUM(AI57:AJ57)</f>
        <v>0</v>
      </c>
      <c r="AL57" s="551" t="e">
        <f t="shared" si="90"/>
        <v>#DIV/0!</v>
      </c>
      <c r="AM57" s="476" t="e">
        <f>IF(AL57&gt;0,AL57,0)</f>
        <v>#DIV/0!</v>
      </c>
      <c r="AN57" s="513"/>
      <c r="AO57" s="513"/>
      <c r="AP57" s="514">
        <f>SUM(AN57:AO57)</f>
        <v>0</v>
      </c>
      <c r="AQ57" s="551" t="e">
        <f t="shared" si="7"/>
        <v>#DIV/0!</v>
      </c>
      <c r="AR57" s="476" t="e">
        <f>IF(AQ57&gt;0,AQ57,0)</f>
        <v>#DIV/0!</v>
      </c>
      <c r="AS57" s="513"/>
      <c r="AT57" s="513"/>
      <c r="AU57" s="514">
        <f>SUM(AS57:AT57)</f>
        <v>0</v>
      </c>
      <c r="AV57" s="515" t="e">
        <f t="shared" si="8"/>
        <v>#DIV/0!</v>
      </c>
      <c r="AW57" s="467" t="e">
        <f>IF(AV57&gt;0,AV57,0)</f>
        <v>#DIV/0!</v>
      </c>
      <c r="AX57" s="513"/>
      <c r="AY57" s="513"/>
      <c r="AZ57" s="514">
        <f>SUM(AX57:AY57)</f>
        <v>0</v>
      </c>
      <c r="BA57" s="515" t="e">
        <f t="shared" si="9"/>
        <v>#DIV/0!</v>
      </c>
      <c r="BB57" s="467" t="e">
        <f>IF(BA57&gt;0,BA57,0)</f>
        <v>#DIV/0!</v>
      </c>
      <c r="BC57" s="513"/>
      <c r="BD57" s="513"/>
      <c r="BE57" s="514">
        <f>SUM(BC57:BD57)</f>
        <v>0</v>
      </c>
      <c r="BF57" s="515" t="e">
        <f t="shared" si="10"/>
        <v>#DIV/0!</v>
      </c>
      <c r="BG57" s="467" t="e">
        <f>IF(BF57&gt;0,BF57,0)</f>
        <v>#DIV/0!</v>
      </c>
      <c r="BH57" s="513"/>
      <c r="BI57" s="513"/>
      <c r="BJ57" s="514">
        <f>SUM(BH57:BI57)</f>
        <v>0</v>
      </c>
      <c r="BK57" s="515" t="e">
        <f t="shared" si="11"/>
        <v>#DIV/0!</v>
      </c>
      <c r="BL57" s="467" t="e">
        <f>IF(BK57&gt;0,BK57,0)</f>
        <v>#DIV/0!</v>
      </c>
      <c r="BM57" s="513"/>
      <c r="BN57" s="513"/>
      <c r="BO57" s="514">
        <f>SUM(BM57:BN57)</f>
        <v>0</v>
      </c>
      <c r="BP57" s="515" t="e">
        <f t="shared" si="12"/>
        <v>#DIV/0!</v>
      </c>
      <c r="BQ57" s="467" t="e">
        <f>IF(BP57&gt;0,BP57,0)</f>
        <v>#DIV/0!</v>
      </c>
      <c r="BR57" s="513"/>
      <c r="BS57" s="513"/>
      <c r="BT57" s="514">
        <f>SUM(BR57:BS57)</f>
        <v>0</v>
      </c>
      <c r="BU57" s="515" t="e">
        <f t="shared" si="13"/>
        <v>#DIV/0!</v>
      </c>
      <c r="BV57" s="467" t="e">
        <f>IF(BU57&gt;0,BU57,0)</f>
        <v>#DIV/0!</v>
      </c>
      <c r="BW57" s="513"/>
      <c r="BX57" s="513"/>
      <c r="BY57" s="514">
        <f>SUM(BW57:BX57)</f>
        <v>0</v>
      </c>
      <c r="BZ57" s="515" t="e">
        <f t="shared" si="14"/>
        <v>#DIV/0!</v>
      </c>
      <c r="CA57" s="467" t="e">
        <f>IF(BZ57&gt;0,BZ57,0)</f>
        <v>#DIV/0!</v>
      </c>
      <c r="CB57" s="425">
        <f t="shared" si="15"/>
        <v>0</v>
      </c>
      <c r="CC57" s="171" t="e">
        <f>S57-CB57</f>
        <v>#DIV/0!</v>
      </c>
    </row>
    <row r="58" spans="1:81" x14ac:dyDescent="0.25">
      <c r="A58" s="88"/>
      <c r="B58" s="84"/>
      <c r="C58" s="84"/>
      <c r="D58" s="84"/>
      <c r="E58" s="84" t="s">
        <v>9</v>
      </c>
      <c r="F58" s="578"/>
      <c r="G58" s="578"/>
      <c r="H58" s="578"/>
      <c r="I58" s="311" t="e">
        <f t="shared" si="0"/>
        <v>#DIV/0!</v>
      </c>
      <c r="J58" s="311" t="e">
        <f t="shared" si="93"/>
        <v>#DIV/0!</v>
      </c>
      <c r="K58" s="85"/>
      <c r="L58" s="336"/>
      <c r="M58" s="86"/>
      <c r="N58" s="87"/>
      <c r="O58" s="161"/>
      <c r="P58" s="358" t="e">
        <f t="shared" si="45"/>
        <v>#DIV/0!</v>
      </c>
      <c r="Q58" s="86"/>
      <c r="R58" s="86"/>
      <c r="S58" s="86"/>
      <c r="T58" s="212" t="e">
        <f>AVERAGE(W58+Y58+Z58+#REF!+#REF!+#REF!+#REF!+#REF!+#REF!)</f>
        <v>#REF!</v>
      </c>
      <c r="U58" s="223"/>
      <c r="V58" s="198"/>
      <c r="W58" s="204">
        <f t="shared" si="5"/>
        <v>0</v>
      </c>
      <c r="X58" s="224" t="e">
        <f t="shared" si="91"/>
        <v>#DIV/0!</v>
      </c>
      <c r="Y58" s="525"/>
      <c r="Z58" s="526"/>
      <c r="AA58" s="527">
        <f>SUM(Y58:Z58)</f>
        <v>0</v>
      </c>
      <c r="AB58" s="528" t="e">
        <f t="shared" si="6"/>
        <v>#DIV/0!</v>
      </c>
      <c r="AC58" s="529"/>
      <c r="AD58" s="526"/>
      <c r="AE58" s="526"/>
      <c r="AF58" s="527">
        <f>SUM(AD58:AE58)</f>
        <v>0</v>
      </c>
      <c r="AG58" s="558" t="e">
        <f t="shared" si="89"/>
        <v>#DIV/0!</v>
      </c>
      <c r="AH58" s="559"/>
      <c r="AI58" s="526"/>
      <c r="AJ58" s="526"/>
      <c r="AK58" s="560">
        <f>SUM(AI58:AJ58)</f>
        <v>0</v>
      </c>
      <c r="AL58" s="558" t="e">
        <f t="shared" si="90"/>
        <v>#DIV/0!</v>
      </c>
      <c r="AM58" s="559"/>
      <c r="AN58" s="526"/>
      <c r="AO58" s="526"/>
      <c r="AP58" s="527">
        <f>SUM(AN58:AO58)</f>
        <v>0</v>
      </c>
      <c r="AQ58" s="558" t="e">
        <f t="shared" si="7"/>
        <v>#DIV/0!</v>
      </c>
      <c r="AR58" s="559"/>
      <c r="AS58" s="526"/>
      <c r="AT58" s="526"/>
      <c r="AU58" s="527">
        <f>SUM(AS58:AT58)</f>
        <v>0</v>
      </c>
      <c r="AV58" s="528" t="e">
        <f t="shared" si="8"/>
        <v>#DIV/0!</v>
      </c>
      <c r="AW58" s="529"/>
      <c r="AX58" s="526"/>
      <c r="AY58" s="526"/>
      <c r="AZ58" s="527">
        <f>SUM(AX58:AY58)</f>
        <v>0</v>
      </c>
      <c r="BA58" s="528" t="e">
        <f t="shared" si="9"/>
        <v>#DIV/0!</v>
      </c>
      <c r="BB58" s="529"/>
      <c r="BC58" s="526"/>
      <c r="BD58" s="526"/>
      <c r="BE58" s="527">
        <f>SUM(BC58:BD58)</f>
        <v>0</v>
      </c>
      <c r="BF58" s="528" t="e">
        <f t="shared" si="10"/>
        <v>#DIV/0!</v>
      </c>
      <c r="BG58" s="529"/>
      <c r="BH58" s="526"/>
      <c r="BI58" s="526"/>
      <c r="BJ58" s="527">
        <f>SUM(BH58:BI58)</f>
        <v>0</v>
      </c>
      <c r="BK58" s="528" t="e">
        <f t="shared" si="11"/>
        <v>#DIV/0!</v>
      </c>
      <c r="BL58" s="529"/>
      <c r="BM58" s="526"/>
      <c r="BN58" s="526"/>
      <c r="BO58" s="527">
        <f>SUM(BM58:BN58)</f>
        <v>0</v>
      </c>
      <c r="BP58" s="528" t="e">
        <f t="shared" si="12"/>
        <v>#DIV/0!</v>
      </c>
      <c r="BQ58" s="529"/>
      <c r="BR58" s="526"/>
      <c r="BS58" s="526"/>
      <c r="BT58" s="527">
        <f>SUM(BR58:BS58)</f>
        <v>0</v>
      </c>
      <c r="BU58" s="528" t="e">
        <f t="shared" si="13"/>
        <v>#DIV/0!</v>
      </c>
      <c r="BV58" s="529"/>
      <c r="BW58" s="526"/>
      <c r="BX58" s="526"/>
      <c r="BY58" s="527">
        <f>SUM(BW58:BX58)</f>
        <v>0</v>
      </c>
      <c r="BZ58" s="528" t="e">
        <f t="shared" si="14"/>
        <v>#DIV/0!</v>
      </c>
      <c r="CA58" s="529"/>
      <c r="CB58" s="424">
        <f t="shared" si="15"/>
        <v>0</v>
      </c>
      <c r="CC58" s="377"/>
    </row>
    <row r="59" spans="1:81" x14ac:dyDescent="0.25">
      <c r="A59" s="88"/>
      <c r="B59" s="84"/>
      <c r="C59" s="84"/>
      <c r="D59" s="84"/>
      <c r="E59" s="90" t="s">
        <v>23</v>
      </c>
      <c r="F59" s="578"/>
      <c r="G59" s="578"/>
      <c r="H59" s="578"/>
      <c r="I59" s="311" t="e">
        <f t="shared" si="0"/>
        <v>#DIV/0!</v>
      </c>
      <c r="J59" s="311" t="e">
        <f t="shared" si="93"/>
        <v>#DIV/0!</v>
      </c>
      <c r="K59" s="85"/>
      <c r="L59" s="336"/>
      <c r="M59" s="86"/>
      <c r="N59" s="87"/>
      <c r="O59" s="161"/>
      <c r="P59" s="358" t="e">
        <f t="shared" si="45"/>
        <v>#DIV/0!</v>
      </c>
      <c r="Q59" s="86"/>
      <c r="R59" s="86"/>
      <c r="S59" s="86"/>
      <c r="T59" s="208" t="e">
        <f>AVERAGE(W59+Y59+Z59+#REF!+#REF!+#REF!+#REF!+#REF!+#REF!)</f>
        <v>#REF!</v>
      </c>
      <c r="U59" s="219"/>
      <c r="V59" s="196"/>
      <c r="W59" s="202">
        <f t="shared" si="5"/>
        <v>0</v>
      </c>
      <c r="X59" s="220" t="e">
        <f t="shared" si="91"/>
        <v>#DIV/0!</v>
      </c>
      <c r="Y59" s="512"/>
      <c r="Z59" s="513"/>
      <c r="AA59" s="514">
        <f>SUM(Y59:Z59)</f>
        <v>0</v>
      </c>
      <c r="AB59" s="515" t="e">
        <f t="shared" si="6"/>
        <v>#DIV/0!</v>
      </c>
      <c r="AC59" s="467"/>
      <c r="AD59" s="513"/>
      <c r="AE59" s="513"/>
      <c r="AF59" s="514">
        <f>SUM(AD59:AE59)</f>
        <v>0</v>
      </c>
      <c r="AG59" s="551" t="e">
        <f t="shared" si="89"/>
        <v>#DIV/0!</v>
      </c>
      <c r="AH59" s="476"/>
      <c r="AI59" s="513"/>
      <c r="AJ59" s="513"/>
      <c r="AK59" s="552">
        <f>SUM(AI59:AJ59)</f>
        <v>0</v>
      </c>
      <c r="AL59" s="551" t="e">
        <f t="shared" si="90"/>
        <v>#DIV/0!</v>
      </c>
      <c r="AM59" s="476"/>
      <c r="AN59" s="513"/>
      <c r="AO59" s="513"/>
      <c r="AP59" s="514">
        <f>SUM(AN59:AO59)</f>
        <v>0</v>
      </c>
      <c r="AQ59" s="551" t="e">
        <f t="shared" si="7"/>
        <v>#DIV/0!</v>
      </c>
      <c r="AR59" s="476"/>
      <c r="AS59" s="513"/>
      <c r="AT59" s="513"/>
      <c r="AU59" s="514">
        <f>SUM(AS59:AT59)</f>
        <v>0</v>
      </c>
      <c r="AV59" s="515" t="e">
        <f t="shared" si="8"/>
        <v>#DIV/0!</v>
      </c>
      <c r="AW59" s="467"/>
      <c r="AX59" s="513"/>
      <c r="AY59" s="513"/>
      <c r="AZ59" s="514">
        <f>SUM(AX59:AY59)</f>
        <v>0</v>
      </c>
      <c r="BA59" s="515" t="e">
        <f t="shared" si="9"/>
        <v>#DIV/0!</v>
      </c>
      <c r="BB59" s="467"/>
      <c r="BC59" s="513"/>
      <c r="BD59" s="513"/>
      <c r="BE59" s="514">
        <f>SUM(BC59:BD59)</f>
        <v>0</v>
      </c>
      <c r="BF59" s="515" t="e">
        <f t="shared" si="10"/>
        <v>#DIV/0!</v>
      </c>
      <c r="BG59" s="467"/>
      <c r="BH59" s="513"/>
      <c r="BI59" s="513"/>
      <c r="BJ59" s="514">
        <f>SUM(BH59:BI59)</f>
        <v>0</v>
      </c>
      <c r="BK59" s="515" t="e">
        <f t="shared" si="11"/>
        <v>#DIV/0!</v>
      </c>
      <c r="BL59" s="467"/>
      <c r="BM59" s="513"/>
      <c r="BN59" s="513"/>
      <c r="BO59" s="514">
        <f>SUM(BM59:BN59)</f>
        <v>0</v>
      </c>
      <c r="BP59" s="515" t="e">
        <f t="shared" si="12"/>
        <v>#DIV/0!</v>
      </c>
      <c r="BQ59" s="467"/>
      <c r="BR59" s="513"/>
      <c r="BS59" s="513"/>
      <c r="BT59" s="514">
        <f>SUM(BR59:BS59)</f>
        <v>0</v>
      </c>
      <c r="BU59" s="515" t="e">
        <f t="shared" si="13"/>
        <v>#DIV/0!</v>
      </c>
      <c r="BV59" s="467"/>
      <c r="BW59" s="513"/>
      <c r="BX59" s="513"/>
      <c r="BY59" s="514">
        <f>SUM(BW59:BX59)</f>
        <v>0</v>
      </c>
      <c r="BZ59" s="515" t="e">
        <f t="shared" si="14"/>
        <v>#DIV/0!</v>
      </c>
      <c r="CA59" s="467"/>
      <c r="CB59" s="424">
        <f t="shared" si="15"/>
        <v>0</v>
      </c>
      <c r="CC59" s="377"/>
    </row>
    <row r="60" spans="1:81" x14ac:dyDescent="0.25">
      <c r="A60" s="88"/>
      <c r="B60" s="84"/>
      <c r="C60" s="84"/>
      <c r="D60" s="84"/>
      <c r="E60" s="90" t="s">
        <v>126</v>
      </c>
      <c r="F60" s="578"/>
      <c r="G60" s="578"/>
      <c r="H60" s="578"/>
      <c r="I60" s="311" t="e">
        <f t="shared" si="0"/>
        <v>#DIV/0!</v>
      </c>
      <c r="J60" s="311" t="e">
        <f t="shared" si="93"/>
        <v>#DIV/0!</v>
      </c>
      <c r="K60" s="85"/>
      <c r="L60" s="336"/>
      <c r="M60" s="86"/>
      <c r="N60" s="87"/>
      <c r="O60" s="161"/>
      <c r="P60" s="358" t="e">
        <f t="shared" si="45"/>
        <v>#DIV/0!</v>
      </c>
      <c r="Q60" s="86"/>
      <c r="R60" s="86"/>
      <c r="S60" s="86"/>
      <c r="T60" s="208" t="e">
        <f>AVERAGE(W60+Y60+Z60+#REF!+#REF!+#REF!+#REF!+#REF!+#REF!)</f>
        <v>#REF!</v>
      </c>
      <c r="U60" s="219"/>
      <c r="V60" s="196"/>
      <c r="W60" s="202">
        <f t="shared" si="5"/>
        <v>0</v>
      </c>
      <c r="X60" s="220" t="e">
        <f t="shared" si="91"/>
        <v>#DIV/0!</v>
      </c>
      <c r="Y60" s="512"/>
      <c r="Z60" s="513"/>
      <c r="AA60" s="514">
        <f>SUM(Y60:Z60)</f>
        <v>0</v>
      </c>
      <c r="AB60" s="515" t="e">
        <f t="shared" si="6"/>
        <v>#DIV/0!</v>
      </c>
      <c r="AC60" s="467"/>
      <c r="AD60" s="513"/>
      <c r="AE60" s="513"/>
      <c r="AF60" s="514">
        <f>SUM(AD60:AE60)</f>
        <v>0</v>
      </c>
      <c r="AG60" s="551" t="e">
        <f t="shared" si="89"/>
        <v>#DIV/0!</v>
      </c>
      <c r="AH60" s="476"/>
      <c r="AI60" s="513"/>
      <c r="AJ60" s="513"/>
      <c r="AK60" s="552">
        <f>SUM(AI60:AJ60)</f>
        <v>0</v>
      </c>
      <c r="AL60" s="551" t="e">
        <f t="shared" si="90"/>
        <v>#DIV/0!</v>
      </c>
      <c r="AM60" s="476"/>
      <c r="AN60" s="513"/>
      <c r="AO60" s="513"/>
      <c r="AP60" s="514">
        <f>SUM(AN60:AO60)</f>
        <v>0</v>
      </c>
      <c r="AQ60" s="551" t="e">
        <f t="shared" si="7"/>
        <v>#DIV/0!</v>
      </c>
      <c r="AR60" s="476"/>
      <c r="AS60" s="513"/>
      <c r="AT60" s="513"/>
      <c r="AU60" s="514">
        <f>SUM(AS60:AT60)</f>
        <v>0</v>
      </c>
      <c r="AV60" s="515" t="e">
        <f t="shared" si="8"/>
        <v>#DIV/0!</v>
      </c>
      <c r="AW60" s="467"/>
      <c r="AX60" s="513"/>
      <c r="AY60" s="513"/>
      <c r="AZ60" s="514">
        <f>SUM(AX60:AY60)</f>
        <v>0</v>
      </c>
      <c r="BA60" s="515" t="e">
        <f t="shared" si="9"/>
        <v>#DIV/0!</v>
      </c>
      <c r="BB60" s="467"/>
      <c r="BC60" s="513"/>
      <c r="BD60" s="513"/>
      <c r="BE60" s="514">
        <f>SUM(BC60:BD60)</f>
        <v>0</v>
      </c>
      <c r="BF60" s="515" t="e">
        <f t="shared" si="10"/>
        <v>#DIV/0!</v>
      </c>
      <c r="BG60" s="467"/>
      <c r="BH60" s="513"/>
      <c r="BI60" s="513"/>
      <c r="BJ60" s="514">
        <f>SUM(BH60:BI60)</f>
        <v>0</v>
      </c>
      <c r="BK60" s="515" t="e">
        <f t="shared" si="11"/>
        <v>#DIV/0!</v>
      </c>
      <c r="BL60" s="467"/>
      <c r="BM60" s="513"/>
      <c r="BN60" s="513"/>
      <c r="BO60" s="514">
        <f>SUM(BM60:BN60)</f>
        <v>0</v>
      </c>
      <c r="BP60" s="515" t="e">
        <f t="shared" si="12"/>
        <v>#DIV/0!</v>
      </c>
      <c r="BQ60" s="467"/>
      <c r="BR60" s="513"/>
      <c r="BS60" s="513"/>
      <c r="BT60" s="514">
        <f>SUM(BR60:BS60)</f>
        <v>0</v>
      </c>
      <c r="BU60" s="515" t="e">
        <f t="shared" si="13"/>
        <v>#DIV/0!</v>
      </c>
      <c r="BV60" s="467"/>
      <c r="BW60" s="513"/>
      <c r="BX60" s="513"/>
      <c r="BY60" s="514">
        <f>SUM(BW60:BX60)</f>
        <v>0</v>
      </c>
      <c r="BZ60" s="515" t="e">
        <f t="shared" si="14"/>
        <v>#DIV/0!</v>
      </c>
      <c r="CA60" s="467"/>
      <c r="CB60" s="424">
        <f t="shared" si="15"/>
        <v>0</v>
      </c>
      <c r="CC60" s="377"/>
    </row>
    <row r="61" spans="1:81" x14ac:dyDescent="0.25">
      <c r="A61" s="88"/>
      <c r="B61" s="84"/>
      <c r="C61" s="84"/>
      <c r="D61" s="84"/>
      <c r="E61" s="90" t="s">
        <v>127</v>
      </c>
      <c r="F61" s="578"/>
      <c r="G61" s="578"/>
      <c r="H61" s="578"/>
      <c r="I61" s="311" t="e">
        <f t="shared" si="0"/>
        <v>#DIV/0!</v>
      </c>
      <c r="J61" s="311" t="e">
        <f t="shared" si="93"/>
        <v>#DIV/0!</v>
      </c>
      <c r="K61" s="85"/>
      <c r="L61" s="336"/>
      <c r="M61" s="86"/>
      <c r="N61" s="87"/>
      <c r="O61" s="161"/>
      <c r="P61" s="358" t="e">
        <f t="shared" si="45"/>
        <v>#DIV/0!</v>
      </c>
      <c r="Q61" s="86"/>
      <c r="R61" s="86"/>
      <c r="S61" s="86"/>
      <c r="T61" s="208" t="e">
        <f>AVERAGE(W61+Y61+Z61+#REF!+#REF!+#REF!+#REF!+#REF!+#REF!)</f>
        <v>#REF!</v>
      </c>
      <c r="U61" s="219"/>
      <c r="V61" s="196"/>
      <c r="W61" s="202">
        <f t="shared" si="5"/>
        <v>0</v>
      </c>
      <c r="X61" s="220" t="e">
        <f t="shared" si="91"/>
        <v>#DIV/0!</v>
      </c>
      <c r="Y61" s="512"/>
      <c r="Z61" s="513"/>
      <c r="AA61" s="514">
        <f>SUM(Y61:Z61)</f>
        <v>0</v>
      </c>
      <c r="AB61" s="515" t="e">
        <f t="shared" si="6"/>
        <v>#DIV/0!</v>
      </c>
      <c r="AC61" s="467"/>
      <c r="AD61" s="513"/>
      <c r="AE61" s="513"/>
      <c r="AF61" s="514">
        <f>SUM(AD61:AE61)</f>
        <v>0</v>
      </c>
      <c r="AG61" s="551" t="e">
        <f t="shared" si="89"/>
        <v>#DIV/0!</v>
      </c>
      <c r="AH61" s="476"/>
      <c r="AI61" s="513"/>
      <c r="AJ61" s="513"/>
      <c r="AK61" s="552">
        <f>SUM(AI61:AJ61)</f>
        <v>0</v>
      </c>
      <c r="AL61" s="551" t="e">
        <f t="shared" si="90"/>
        <v>#DIV/0!</v>
      </c>
      <c r="AM61" s="476"/>
      <c r="AN61" s="513"/>
      <c r="AO61" s="513"/>
      <c r="AP61" s="514">
        <f>SUM(AN61:AO61)</f>
        <v>0</v>
      </c>
      <c r="AQ61" s="551" t="e">
        <f t="shared" si="7"/>
        <v>#DIV/0!</v>
      </c>
      <c r="AR61" s="476"/>
      <c r="AS61" s="513"/>
      <c r="AT61" s="513"/>
      <c r="AU61" s="514">
        <f>SUM(AS61:AT61)</f>
        <v>0</v>
      </c>
      <c r="AV61" s="515" t="e">
        <f t="shared" si="8"/>
        <v>#DIV/0!</v>
      </c>
      <c r="AW61" s="467"/>
      <c r="AX61" s="513"/>
      <c r="AY61" s="513"/>
      <c r="AZ61" s="514">
        <f>SUM(AX61:AY61)</f>
        <v>0</v>
      </c>
      <c r="BA61" s="515" t="e">
        <f t="shared" si="9"/>
        <v>#DIV/0!</v>
      </c>
      <c r="BB61" s="467"/>
      <c r="BC61" s="513"/>
      <c r="BD61" s="513"/>
      <c r="BE61" s="514">
        <f>SUM(BC61:BD61)</f>
        <v>0</v>
      </c>
      <c r="BF61" s="515" t="e">
        <f t="shared" si="10"/>
        <v>#DIV/0!</v>
      </c>
      <c r="BG61" s="467"/>
      <c r="BH61" s="513"/>
      <c r="BI61" s="513"/>
      <c r="BJ61" s="514">
        <f>SUM(BH61:BI61)</f>
        <v>0</v>
      </c>
      <c r="BK61" s="515" t="e">
        <f t="shared" si="11"/>
        <v>#DIV/0!</v>
      </c>
      <c r="BL61" s="467"/>
      <c r="BM61" s="513"/>
      <c r="BN61" s="513"/>
      <c r="BO61" s="514">
        <f>SUM(BM61:BN61)</f>
        <v>0</v>
      </c>
      <c r="BP61" s="515" t="e">
        <f t="shared" si="12"/>
        <v>#DIV/0!</v>
      </c>
      <c r="BQ61" s="467"/>
      <c r="BR61" s="513"/>
      <c r="BS61" s="513"/>
      <c r="BT61" s="514">
        <f>SUM(BR61:BS61)</f>
        <v>0</v>
      </c>
      <c r="BU61" s="515" t="e">
        <f t="shared" si="13"/>
        <v>#DIV/0!</v>
      </c>
      <c r="BV61" s="467"/>
      <c r="BW61" s="513"/>
      <c r="BX61" s="513"/>
      <c r="BY61" s="514">
        <f>SUM(BW61:BX61)</f>
        <v>0</v>
      </c>
      <c r="BZ61" s="515" t="e">
        <f t="shared" si="14"/>
        <v>#DIV/0!</v>
      </c>
      <c r="CA61" s="467"/>
      <c r="CB61" s="424">
        <f t="shared" si="15"/>
        <v>0</v>
      </c>
      <c r="CC61" s="377"/>
    </row>
    <row r="62" spans="1:81" x14ac:dyDescent="0.25">
      <c r="A62" s="88"/>
      <c r="B62" s="84"/>
      <c r="C62" s="84"/>
      <c r="D62" s="84"/>
      <c r="E62" s="90" t="s">
        <v>128</v>
      </c>
      <c r="F62" s="578"/>
      <c r="G62" s="578"/>
      <c r="H62" s="578"/>
      <c r="I62" s="311" t="e">
        <f t="shared" si="0"/>
        <v>#DIV/0!</v>
      </c>
      <c r="J62" s="311" t="e">
        <f t="shared" si="93"/>
        <v>#DIV/0!</v>
      </c>
      <c r="K62" s="85"/>
      <c r="L62" s="336"/>
      <c r="M62" s="86"/>
      <c r="N62" s="87"/>
      <c r="O62" s="161"/>
      <c r="P62" s="358" t="e">
        <f t="shared" si="45"/>
        <v>#DIV/0!</v>
      </c>
      <c r="Q62" s="86"/>
      <c r="R62" s="86"/>
      <c r="S62" s="86"/>
      <c r="T62" s="208" t="e">
        <f>AVERAGE(W62+Y62+Z62+#REF!+#REF!+#REF!+#REF!+#REF!+#REF!)</f>
        <v>#REF!</v>
      </c>
      <c r="U62" s="219"/>
      <c r="V62" s="196"/>
      <c r="W62" s="202">
        <f t="shared" si="5"/>
        <v>0</v>
      </c>
      <c r="X62" s="220" t="e">
        <f t="shared" si="91"/>
        <v>#DIV/0!</v>
      </c>
      <c r="Y62" s="512"/>
      <c r="Z62" s="513"/>
      <c r="AA62" s="514">
        <f>SUM(Y62:Z62)</f>
        <v>0</v>
      </c>
      <c r="AB62" s="515" t="e">
        <f t="shared" si="6"/>
        <v>#DIV/0!</v>
      </c>
      <c r="AC62" s="467"/>
      <c r="AD62" s="513"/>
      <c r="AE62" s="513"/>
      <c r="AF62" s="514">
        <f>SUM(AD62:AE62)</f>
        <v>0</v>
      </c>
      <c r="AG62" s="551" t="e">
        <f t="shared" si="89"/>
        <v>#DIV/0!</v>
      </c>
      <c r="AH62" s="476"/>
      <c r="AI62" s="513"/>
      <c r="AJ62" s="513"/>
      <c r="AK62" s="552">
        <f>SUM(AI62:AJ62)</f>
        <v>0</v>
      </c>
      <c r="AL62" s="551" t="e">
        <f t="shared" si="90"/>
        <v>#DIV/0!</v>
      </c>
      <c r="AM62" s="476"/>
      <c r="AN62" s="513"/>
      <c r="AO62" s="513"/>
      <c r="AP62" s="514">
        <f>SUM(AN62:AO62)</f>
        <v>0</v>
      </c>
      <c r="AQ62" s="551" t="e">
        <f t="shared" si="7"/>
        <v>#DIV/0!</v>
      </c>
      <c r="AR62" s="476"/>
      <c r="AS62" s="513"/>
      <c r="AT62" s="513"/>
      <c r="AU62" s="514">
        <f>SUM(AS62:AT62)</f>
        <v>0</v>
      </c>
      <c r="AV62" s="515" t="e">
        <f t="shared" si="8"/>
        <v>#DIV/0!</v>
      </c>
      <c r="AW62" s="467"/>
      <c r="AX62" s="513"/>
      <c r="AY62" s="513"/>
      <c r="AZ62" s="514">
        <f>SUM(AX62:AY62)</f>
        <v>0</v>
      </c>
      <c r="BA62" s="515" t="e">
        <f t="shared" si="9"/>
        <v>#DIV/0!</v>
      </c>
      <c r="BB62" s="467"/>
      <c r="BC62" s="513"/>
      <c r="BD62" s="513"/>
      <c r="BE62" s="514">
        <f>SUM(BC62:BD62)</f>
        <v>0</v>
      </c>
      <c r="BF62" s="515" t="e">
        <f t="shared" si="10"/>
        <v>#DIV/0!</v>
      </c>
      <c r="BG62" s="467"/>
      <c r="BH62" s="513"/>
      <c r="BI62" s="513"/>
      <c r="BJ62" s="514">
        <f>SUM(BH62:BI62)</f>
        <v>0</v>
      </c>
      <c r="BK62" s="515" t="e">
        <f t="shared" si="11"/>
        <v>#DIV/0!</v>
      </c>
      <c r="BL62" s="467"/>
      <c r="BM62" s="513"/>
      <c r="BN62" s="513"/>
      <c r="BO62" s="514">
        <f>SUM(BM62:BN62)</f>
        <v>0</v>
      </c>
      <c r="BP62" s="515" t="e">
        <f t="shared" si="12"/>
        <v>#DIV/0!</v>
      </c>
      <c r="BQ62" s="467"/>
      <c r="BR62" s="513"/>
      <c r="BS62" s="513"/>
      <c r="BT62" s="514">
        <f>SUM(BR62:BS62)</f>
        <v>0</v>
      </c>
      <c r="BU62" s="515" t="e">
        <f t="shared" si="13"/>
        <v>#DIV/0!</v>
      </c>
      <c r="BV62" s="467"/>
      <c r="BW62" s="513"/>
      <c r="BX62" s="513"/>
      <c r="BY62" s="514">
        <f>SUM(BW62:BX62)</f>
        <v>0</v>
      </c>
      <c r="BZ62" s="515" t="e">
        <f t="shared" si="14"/>
        <v>#DIV/0!</v>
      </c>
      <c r="CA62" s="467"/>
      <c r="CB62" s="424">
        <f t="shared" si="15"/>
        <v>0</v>
      </c>
      <c r="CC62" s="377"/>
    </row>
    <row r="63" spans="1:81" ht="16.5" thickBot="1" x14ac:dyDescent="0.3">
      <c r="A63" s="91"/>
      <c r="B63" s="92"/>
      <c r="C63" s="92"/>
      <c r="D63" s="92"/>
      <c r="E63" s="93" t="s">
        <v>129</v>
      </c>
      <c r="F63" s="580"/>
      <c r="G63" s="580"/>
      <c r="H63" s="580"/>
      <c r="I63" s="322" t="e">
        <f t="shared" si="0"/>
        <v>#DIV/0!</v>
      </c>
      <c r="J63" s="328" t="e">
        <f t="shared" si="93"/>
        <v>#DIV/0!</v>
      </c>
      <c r="K63" s="265"/>
      <c r="L63" s="338"/>
      <c r="M63" s="94"/>
      <c r="N63" s="95"/>
      <c r="O63" s="162"/>
      <c r="P63" s="361" t="e">
        <f t="shared" si="45"/>
        <v>#DIV/0!</v>
      </c>
      <c r="Q63" s="94"/>
      <c r="R63" s="94"/>
      <c r="S63" s="94"/>
      <c r="T63" s="211" t="e">
        <f>AVERAGE(W63+Y63+Z63+#REF!+#REF!+#REF!+#REF!+#REF!+#REF!)</f>
        <v>#REF!</v>
      </c>
      <c r="U63" s="221"/>
      <c r="V63" s="197"/>
      <c r="W63" s="203">
        <f t="shared" si="5"/>
        <v>0</v>
      </c>
      <c r="X63" s="222" t="e">
        <f t="shared" si="91"/>
        <v>#DIV/0!</v>
      </c>
      <c r="Y63" s="516"/>
      <c r="Z63" s="517"/>
      <c r="AA63" s="518">
        <f>SUM(Y63:Z63)</f>
        <v>0</v>
      </c>
      <c r="AB63" s="519" t="e">
        <f t="shared" si="6"/>
        <v>#DIV/0!</v>
      </c>
      <c r="AC63" s="520"/>
      <c r="AD63" s="517"/>
      <c r="AE63" s="517"/>
      <c r="AF63" s="518">
        <f>SUM(AD63:AE63)</f>
        <v>0</v>
      </c>
      <c r="AG63" s="553" t="e">
        <f t="shared" si="89"/>
        <v>#DIV/0!</v>
      </c>
      <c r="AH63" s="555"/>
      <c r="AI63" s="517"/>
      <c r="AJ63" s="517"/>
      <c r="AK63" s="554">
        <f>SUM(AI63:AJ63)</f>
        <v>0</v>
      </c>
      <c r="AL63" s="553" t="e">
        <f t="shared" si="90"/>
        <v>#DIV/0!</v>
      </c>
      <c r="AM63" s="555"/>
      <c r="AN63" s="517"/>
      <c r="AO63" s="517"/>
      <c r="AP63" s="518">
        <f>SUM(AN63:AO63)</f>
        <v>0</v>
      </c>
      <c r="AQ63" s="553" t="e">
        <f t="shared" si="7"/>
        <v>#DIV/0!</v>
      </c>
      <c r="AR63" s="555"/>
      <c r="AS63" s="517"/>
      <c r="AT63" s="517"/>
      <c r="AU63" s="518">
        <f>SUM(AS63:AT63)</f>
        <v>0</v>
      </c>
      <c r="AV63" s="519" t="e">
        <f t="shared" si="8"/>
        <v>#DIV/0!</v>
      </c>
      <c r="AW63" s="520"/>
      <c r="AX63" s="517"/>
      <c r="AY63" s="517"/>
      <c r="AZ63" s="518">
        <f>SUM(AX63:AY63)</f>
        <v>0</v>
      </c>
      <c r="BA63" s="519" t="e">
        <f t="shared" si="9"/>
        <v>#DIV/0!</v>
      </c>
      <c r="BB63" s="520"/>
      <c r="BC63" s="517"/>
      <c r="BD63" s="517"/>
      <c r="BE63" s="518">
        <f>SUM(BC63:BD63)</f>
        <v>0</v>
      </c>
      <c r="BF63" s="519" t="e">
        <f t="shared" si="10"/>
        <v>#DIV/0!</v>
      </c>
      <c r="BG63" s="520"/>
      <c r="BH63" s="517"/>
      <c r="BI63" s="517"/>
      <c r="BJ63" s="518">
        <f>SUM(BH63:BI63)</f>
        <v>0</v>
      </c>
      <c r="BK63" s="519" t="e">
        <f t="shared" si="11"/>
        <v>#DIV/0!</v>
      </c>
      <c r="BL63" s="520"/>
      <c r="BM63" s="517"/>
      <c r="BN63" s="517"/>
      <c r="BO63" s="518">
        <f>SUM(BM63:BN63)</f>
        <v>0</v>
      </c>
      <c r="BP63" s="519" t="e">
        <f t="shared" si="12"/>
        <v>#DIV/0!</v>
      </c>
      <c r="BQ63" s="520"/>
      <c r="BR63" s="517"/>
      <c r="BS63" s="517"/>
      <c r="BT63" s="518">
        <f>SUM(BR63:BS63)</f>
        <v>0</v>
      </c>
      <c r="BU63" s="519" t="e">
        <f t="shared" si="13"/>
        <v>#DIV/0!</v>
      </c>
      <c r="BV63" s="520"/>
      <c r="BW63" s="517"/>
      <c r="BX63" s="517"/>
      <c r="BY63" s="518">
        <f>SUM(BW63:BX63)</f>
        <v>0</v>
      </c>
      <c r="BZ63" s="519" t="e">
        <f t="shared" si="14"/>
        <v>#DIV/0!</v>
      </c>
      <c r="CA63" s="520"/>
      <c r="CB63" s="427">
        <f t="shared" si="15"/>
        <v>0</v>
      </c>
      <c r="CC63" s="379"/>
    </row>
    <row r="64" spans="1:81" x14ac:dyDescent="0.25">
      <c r="A64" s="78" t="s">
        <v>21</v>
      </c>
      <c r="B64" s="79" t="s">
        <v>91</v>
      </c>
      <c r="C64" s="79"/>
      <c r="D64" s="79"/>
      <c r="E64" s="79" t="s">
        <v>22</v>
      </c>
      <c r="F64" s="576"/>
      <c r="G64" s="576"/>
      <c r="H64" s="576"/>
      <c r="I64" s="320" t="e">
        <f t="shared" si="0"/>
        <v>#DIV/0!</v>
      </c>
      <c r="J64" s="320" t="e">
        <f t="shared" si="93"/>
        <v>#DIV/0!</v>
      </c>
      <c r="K64" s="263"/>
      <c r="L64" s="335"/>
      <c r="M64" s="80"/>
      <c r="N64" s="81"/>
      <c r="O64" s="163"/>
      <c r="P64" s="357" t="e">
        <f t="shared" si="45"/>
        <v>#DIV/0!</v>
      </c>
      <c r="Q64" s="80"/>
      <c r="R64" s="80"/>
      <c r="S64" s="80"/>
      <c r="T64" s="210" t="e">
        <f>AVERAGE(W64+Y64+Z64+#REF!+#REF!+#REF!+#REF!+#REF!+#REF!)</f>
        <v>#REF!</v>
      </c>
      <c r="U64" s="217"/>
      <c r="V64" s="195"/>
      <c r="W64" s="201">
        <f t="shared" si="5"/>
        <v>0</v>
      </c>
      <c r="X64" s="218" t="e">
        <f t="shared" si="91"/>
        <v>#DIV/0!</v>
      </c>
      <c r="Y64" s="507"/>
      <c r="Z64" s="508"/>
      <c r="AA64" s="509">
        <f>SUM(Y64:Z64)</f>
        <v>0</v>
      </c>
      <c r="AB64" s="510" t="e">
        <f t="shared" si="6"/>
        <v>#DIV/0!</v>
      </c>
      <c r="AC64" s="511"/>
      <c r="AD64" s="508"/>
      <c r="AE64" s="508"/>
      <c r="AF64" s="509">
        <f>SUM(AD64:AE64)</f>
        <v>0</v>
      </c>
      <c r="AG64" s="548" t="e">
        <f t="shared" si="89"/>
        <v>#DIV/0!</v>
      </c>
      <c r="AH64" s="549"/>
      <c r="AI64" s="508"/>
      <c r="AJ64" s="508"/>
      <c r="AK64" s="550">
        <f>SUM(AI64:AJ64)</f>
        <v>0</v>
      </c>
      <c r="AL64" s="548" t="e">
        <f t="shared" si="90"/>
        <v>#DIV/0!</v>
      </c>
      <c r="AM64" s="549"/>
      <c r="AN64" s="508"/>
      <c r="AO64" s="508"/>
      <c r="AP64" s="509">
        <f>SUM(AN64:AO64)</f>
        <v>0</v>
      </c>
      <c r="AQ64" s="548" t="e">
        <f t="shared" si="7"/>
        <v>#DIV/0!</v>
      </c>
      <c r="AR64" s="549"/>
      <c r="AS64" s="508"/>
      <c r="AT64" s="508"/>
      <c r="AU64" s="509">
        <f>SUM(AS64:AT64)</f>
        <v>0</v>
      </c>
      <c r="AV64" s="510" t="e">
        <f t="shared" si="8"/>
        <v>#DIV/0!</v>
      </c>
      <c r="AW64" s="511"/>
      <c r="AX64" s="508"/>
      <c r="AY64" s="508"/>
      <c r="AZ64" s="509">
        <f>SUM(AX64:AY64)</f>
        <v>0</v>
      </c>
      <c r="BA64" s="510" t="e">
        <f t="shared" si="9"/>
        <v>#DIV/0!</v>
      </c>
      <c r="BB64" s="511"/>
      <c r="BC64" s="508"/>
      <c r="BD64" s="508"/>
      <c r="BE64" s="509">
        <f>SUM(BC64:BD64)</f>
        <v>0</v>
      </c>
      <c r="BF64" s="510" t="e">
        <f t="shared" si="10"/>
        <v>#DIV/0!</v>
      </c>
      <c r="BG64" s="511"/>
      <c r="BH64" s="508"/>
      <c r="BI64" s="508"/>
      <c r="BJ64" s="509">
        <f>SUM(BH64:BI64)</f>
        <v>0</v>
      </c>
      <c r="BK64" s="510" t="e">
        <f t="shared" si="11"/>
        <v>#DIV/0!</v>
      </c>
      <c r="BL64" s="511"/>
      <c r="BM64" s="508"/>
      <c r="BN64" s="508"/>
      <c r="BO64" s="509">
        <f>SUM(BM64:BN64)</f>
        <v>0</v>
      </c>
      <c r="BP64" s="510" t="e">
        <f t="shared" si="12"/>
        <v>#DIV/0!</v>
      </c>
      <c r="BQ64" s="511"/>
      <c r="BR64" s="508"/>
      <c r="BS64" s="508"/>
      <c r="BT64" s="509">
        <f>SUM(BR64:BS64)</f>
        <v>0</v>
      </c>
      <c r="BU64" s="510" t="e">
        <f t="shared" si="13"/>
        <v>#DIV/0!</v>
      </c>
      <c r="BV64" s="511"/>
      <c r="BW64" s="508"/>
      <c r="BX64" s="508"/>
      <c r="BY64" s="509">
        <f>SUM(BW64:BX64)</f>
        <v>0</v>
      </c>
      <c r="BZ64" s="510" t="e">
        <f t="shared" si="14"/>
        <v>#DIV/0!</v>
      </c>
      <c r="CA64" s="511"/>
      <c r="CB64" s="423">
        <f t="shared" si="15"/>
        <v>0</v>
      </c>
      <c r="CC64" s="376"/>
    </row>
    <row r="65" spans="1:81" x14ac:dyDescent="0.25">
      <c r="A65" s="83"/>
      <c r="B65" s="84"/>
      <c r="C65" s="189" t="s">
        <v>88</v>
      </c>
      <c r="D65" s="90"/>
      <c r="E65" s="90" t="s">
        <v>257</v>
      </c>
      <c r="F65" s="578"/>
      <c r="G65" s="578"/>
      <c r="H65" s="578"/>
      <c r="I65" s="311" t="e">
        <f t="shared" ref="I65" si="94">AVERAGE(F65:H65)</f>
        <v>#DIV/0!</v>
      </c>
      <c r="J65" s="311" t="e">
        <f t="shared" ref="J65" si="95">I65</f>
        <v>#DIV/0!</v>
      </c>
      <c r="K65" s="85"/>
      <c r="L65" s="336"/>
      <c r="M65" s="86"/>
      <c r="N65" s="87"/>
      <c r="O65" s="161"/>
      <c r="P65" s="358" t="e">
        <f>R65/12-O65*(R65/12)</f>
        <v>#DIV/0!</v>
      </c>
      <c r="Q65" s="86"/>
      <c r="R65" s="171" t="e">
        <f>J65*12</f>
        <v>#DIV/0!</v>
      </c>
      <c r="S65" s="171" t="e">
        <f>P65*12</f>
        <v>#DIV/0!</v>
      </c>
      <c r="T65" s="208" t="e">
        <f>AVERAGE(W65+Y65+Z65+#REF!+#REF!+#REF!+#REF!+#REF!+#REF!)</f>
        <v>#REF!</v>
      </c>
      <c r="U65" s="219"/>
      <c r="V65" s="196"/>
      <c r="W65" s="202">
        <f t="shared" ref="W65" si="96">V65+U65</f>
        <v>0</v>
      </c>
      <c r="X65" s="220" t="e">
        <f t="shared" ref="X65" si="97">P65-W65</f>
        <v>#DIV/0!</v>
      </c>
      <c r="Y65" s="512"/>
      <c r="Z65" s="513"/>
      <c r="AA65" s="514">
        <f>SUM(Y65:Z65)</f>
        <v>0</v>
      </c>
      <c r="AB65" s="515" t="e">
        <f t="shared" ref="AB65" si="98">$P65-AA65</f>
        <v>#DIV/0!</v>
      </c>
      <c r="AC65" s="467" t="e">
        <f>IF(AB65&gt;0,AB65,0)</f>
        <v>#DIV/0!</v>
      </c>
      <c r="AD65" s="513"/>
      <c r="AE65" s="513"/>
      <c r="AF65" s="514">
        <f>SUM(AD65:AE65)</f>
        <v>0</v>
      </c>
      <c r="AG65" s="551" t="e">
        <f t="shared" ref="AG65" si="99">$P65-AF65</f>
        <v>#DIV/0!</v>
      </c>
      <c r="AH65" s="476" t="e">
        <f>IF(AG65&gt;0,AG65,0)</f>
        <v>#DIV/0!</v>
      </c>
      <c r="AI65" s="513"/>
      <c r="AJ65" s="513"/>
      <c r="AK65" s="552">
        <f>SUM(AI65:AJ65)</f>
        <v>0</v>
      </c>
      <c r="AL65" s="551" t="e">
        <f t="shared" ref="AL65" si="100">$P65-AK65</f>
        <v>#DIV/0!</v>
      </c>
      <c r="AM65" s="476" t="e">
        <f>IF(AL65&gt;0,AL65,0)</f>
        <v>#DIV/0!</v>
      </c>
      <c r="AN65" s="513"/>
      <c r="AO65" s="513"/>
      <c r="AP65" s="514">
        <f>SUM(AN65:AO65)</f>
        <v>0</v>
      </c>
      <c r="AQ65" s="551" t="e">
        <f t="shared" ref="AQ65" si="101">$P65-AP65</f>
        <v>#DIV/0!</v>
      </c>
      <c r="AR65" s="476" t="e">
        <f>IF(AQ65&gt;0,AQ65,0)</f>
        <v>#DIV/0!</v>
      </c>
      <c r="AS65" s="513"/>
      <c r="AT65" s="513"/>
      <c r="AU65" s="514">
        <f>SUM(AS65:AT65)</f>
        <v>0</v>
      </c>
      <c r="AV65" s="515" t="e">
        <f t="shared" ref="AV65" si="102">$P65-AU65</f>
        <v>#DIV/0!</v>
      </c>
      <c r="AW65" s="467" t="e">
        <f>IF(AV65&gt;0,AV65,0)</f>
        <v>#DIV/0!</v>
      </c>
      <c r="AX65" s="513"/>
      <c r="AY65" s="513"/>
      <c r="AZ65" s="514">
        <f>SUM(AX65:AY65)</f>
        <v>0</v>
      </c>
      <c r="BA65" s="515" t="e">
        <f t="shared" ref="BA65" si="103">$P65-AZ65</f>
        <v>#DIV/0!</v>
      </c>
      <c r="BB65" s="467" t="e">
        <f>IF(BA65&gt;0,BA65,0)</f>
        <v>#DIV/0!</v>
      </c>
      <c r="BC65" s="513"/>
      <c r="BD65" s="513"/>
      <c r="BE65" s="514">
        <f>SUM(BC65:BD65)</f>
        <v>0</v>
      </c>
      <c r="BF65" s="515" t="e">
        <f t="shared" ref="BF65" si="104">$P65-BE65</f>
        <v>#DIV/0!</v>
      </c>
      <c r="BG65" s="467" t="e">
        <f>IF(BF65&gt;0,BF65,0)</f>
        <v>#DIV/0!</v>
      </c>
      <c r="BH65" s="513"/>
      <c r="BI65" s="513"/>
      <c r="BJ65" s="514">
        <f>SUM(BH65:BI65)</f>
        <v>0</v>
      </c>
      <c r="BK65" s="515" t="e">
        <f t="shared" ref="BK65" si="105">$P65-BJ65</f>
        <v>#DIV/0!</v>
      </c>
      <c r="BL65" s="467" t="e">
        <f>IF(BK65&gt;0,BK65,0)</f>
        <v>#DIV/0!</v>
      </c>
      <c r="BM65" s="513"/>
      <c r="BN65" s="513"/>
      <c r="BO65" s="514">
        <f>SUM(BM65:BN65)</f>
        <v>0</v>
      </c>
      <c r="BP65" s="515" t="e">
        <f t="shared" ref="BP65" si="106">$P65-BO65</f>
        <v>#DIV/0!</v>
      </c>
      <c r="BQ65" s="467" t="e">
        <f>IF(BP65&gt;0,BP65,0)</f>
        <v>#DIV/0!</v>
      </c>
      <c r="BR65" s="513"/>
      <c r="BS65" s="513"/>
      <c r="BT65" s="514">
        <f>SUM(BR65:BS65)</f>
        <v>0</v>
      </c>
      <c r="BU65" s="515" t="e">
        <f t="shared" ref="BU65" si="107">$P65-BT65</f>
        <v>#DIV/0!</v>
      </c>
      <c r="BV65" s="467" t="e">
        <f>IF(BU65&gt;0,BU65,0)</f>
        <v>#DIV/0!</v>
      </c>
      <c r="BW65" s="513"/>
      <c r="BX65" s="513"/>
      <c r="BY65" s="514">
        <f>SUM(BW65:BX65)</f>
        <v>0</v>
      </c>
      <c r="BZ65" s="515" t="e">
        <f t="shared" ref="BZ65" si="108">$P65-BY65</f>
        <v>#DIV/0!</v>
      </c>
      <c r="CA65" s="467" t="e">
        <f>IF(BZ65&gt;0,BZ65,0)</f>
        <v>#DIV/0!</v>
      </c>
      <c r="CB65" s="425">
        <f t="shared" ref="CB65" si="109">BY65+BT65+BO65+BJ65+BE65+AZ65+AU65+AP65+AK65+AF65+AA65+H65+G65+F65</f>
        <v>0</v>
      </c>
      <c r="CC65" s="171" t="e">
        <f>S65-CB65</f>
        <v>#DIV/0!</v>
      </c>
    </row>
    <row r="66" spans="1:81" x14ac:dyDescent="0.25">
      <c r="A66" s="83"/>
      <c r="B66" s="84"/>
      <c r="C66" s="189" t="s">
        <v>88</v>
      </c>
      <c r="D66" s="90"/>
      <c r="E66" s="90" t="s">
        <v>130</v>
      </c>
      <c r="F66" s="578"/>
      <c r="G66" s="578"/>
      <c r="H66" s="578"/>
      <c r="I66" s="311" t="e">
        <f t="shared" si="0"/>
        <v>#DIV/0!</v>
      </c>
      <c r="J66" s="311" t="e">
        <f t="shared" si="93"/>
        <v>#DIV/0!</v>
      </c>
      <c r="K66" s="85"/>
      <c r="L66" s="336"/>
      <c r="M66" s="86"/>
      <c r="N66" s="87"/>
      <c r="O66" s="161"/>
      <c r="P66" s="358" t="e">
        <f>R66/12-O66*(R66/12)</f>
        <v>#DIV/0!</v>
      </c>
      <c r="Q66" s="86"/>
      <c r="R66" s="171" t="e">
        <f>J66*12</f>
        <v>#DIV/0!</v>
      </c>
      <c r="S66" s="171" t="e">
        <f>P66*12</f>
        <v>#DIV/0!</v>
      </c>
      <c r="T66" s="208" t="e">
        <f>AVERAGE(W66+Y66+Z66+#REF!+#REF!+#REF!+#REF!+#REF!+#REF!)</f>
        <v>#REF!</v>
      </c>
      <c r="U66" s="219"/>
      <c r="V66" s="196"/>
      <c r="W66" s="202">
        <f t="shared" si="5"/>
        <v>0</v>
      </c>
      <c r="X66" s="220" t="e">
        <f t="shared" si="91"/>
        <v>#DIV/0!</v>
      </c>
      <c r="Y66" s="512"/>
      <c r="Z66" s="513"/>
      <c r="AA66" s="514">
        <f>SUM(Y66:Z66)</f>
        <v>0</v>
      </c>
      <c r="AB66" s="515" t="e">
        <f t="shared" si="6"/>
        <v>#DIV/0!</v>
      </c>
      <c r="AC66" s="467" t="e">
        <f>IF(AB66&gt;0,AB66,0)</f>
        <v>#DIV/0!</v>
      </c>
      <c r="AD66" s="513"/>
      <c r="AE66" s="513"/>
      <c r="AF66" s="514">
        <f>SUM(AD66:AE66)</f>
        <v>0</v>
      </c>
      <c r="AG66" s="551" t="e">
        <f t="shared" si="89"/>
        <v>#DIV/0!</v>
      </c>
      <c r="AH66" s="476" t="e">
        <f>IF(AG66&gt;0,AG66,0)</f>
        <v>#DIV/0!</v>
      </c>
      <c r="AI66" s="513"/>
      <c r="AJ66" s="513"/>
      <c r="AK66" s="552">
        <f>SUM(AI66:AJ66)</f>
        <v>0</v>
      </c>
      <c r="AL66" s="551" t="e">
        <f t="shared" si="90"/>
        <v>#DIV/0!</v>
      </c>
      <c r="AM66" s="476" t="e">
        <f>IF(AL66&gt;0,AL66,0)</f>
        <v>#DIV/0!</v>
      </c>
      <c r="AN66" s="513"/>
      <c r="AO66" s="513"/>
      <c r="AP66" s="514">
        <f>SUM(AN66:AO66)</f>
        <v>0</v>
      </c>
      <c r="AQ66" s="551" t="e">
        <f t="shared" si="7"/>
        <v>#DIV/0!</v>
      </c>
      <c r="AR66" s="476" t="e">
        <f>IF(AQ66&gt;0,AQ66,0)</f>
        <v>#DIV/0!</v>
      </c>
      <c r="AS66" s="513"/>
      <c r="AT66" s="513"/>
      <c r="AU66" s="514">
        <f>SUM(AS66:AT66)</f>
        <v>0</v>
      </c>
      <c r="AV66" s="515" t="e">
        <f t="shared" si="8"/>
        <v>#DIV/0!</v>
      </c>
      <c r="AW66" s="467" t="e">
        <f>IF(AV66&gt;0,AV66,0)</f>
        <v>#DIV/0!</v>
      </c>
      <c r="AX66" s="513"/>
      <c r="AY66" s="513"/>
      <c r="AZ66" s="514">
        <f>SUM(AX66:AY66)</f>
        <v>0</v>
      </c>
      <c r="BA66" s="515" t="e">
        <f t="shared" si="9"/>
        <v>#DIV/0!</v>
      </c>
      <c r="BB66" s="467" t="e">
        <f>IF(BA66&gt;0,BA66,0)</f>
        <v>#DIV/0!</v>
      </c>
      <c r="BC66" s="513"/>
      <c r="BD66" s="513"/>
      <c r="BE66" s="514">
        <f>SUM(BC66:BD66)</f>
        <v>0</v>
      </c>
      <c r="BF66" s="515" t="e">
        <f t="shared" si="10"/>
        <v>#DIV/0!</v>
      </c>
      <c r="BG66" s="467" t="e">
        <f>IF(BF66&gt;0,BF66,0)</f>
        <v>#DIV/0!</v>
      </c>
      <c r="BH66" s="513"/>
      <c r="BI66" s="513"/>
      <c r="BJ66" s="514">
        <f>SUM(BH66:BI66)</f>
        <v>0</v>
      </c>
      <c r="BK66" s="515" t="e">
        <f t="shared" si="11"/>
        <v>#DIV/0!</v>
      </c>
      <c r="BL66" s="467" t="e">
        <f>IF(BK66&gt;0,BK66,0)</f>
        <v>#DIV/0!</v>
      </c>
      <c r="BM66" s="513"/>
      <c r="BN66" s="513"/>
      <c r="BO66" s="514">
        <f>SUM(BM66:BN66)</f>
        <v>0</v>
      </c>
      <c r="BP66" s="515" t="e">
        <f t="shared" si="12"/>
        <v>#DIV/0!</v>
      </c>
      <c r="BQ66" s="467" t="e">
        <f>IF(BP66&gt;0,BP66,0)</f>
        <v>#DIV/0!</v>
      </c>
      <c r="BR66" s="513"/>
      <c r="BS66" s="513"/>
      <c r="BT66" s="514">
        <f>SUM(BR66:BS66)</f>
        <v>0</v>
      </c>
      <c r="BU66" s="515" t="e">
        <f t="shared" si="13"/>
        <v>#DIV/0!</v>
      </c>
      <c r="BV66" s="467" t="e">
        <f>IF(BU66&gt;0,BU66,0)</f>
        <v>#DIV/0!</v>
      </c>
      <c r="BW66" s="513"/>
      <c r="BX66" s="513"/>
      <c r="BY66" s="514">
        <f>SUM(BW66:BX66)</f>
        <v>0</v>
      </c>
      <c r="BZ66" s="515" t="e">
        <f t="shared" si="14"/>
        <v>#DIV/0!</v>
      </c>
      <c r="CA66" s="467" t="e">
        <f>IF(BZ66&gt;0,BZ66,0)</f>
        <v>#DIV/0!</v>
      </c>
      <c r="CB66" s="425">
        <f t="shared" si="15"/>
        <v>0</v>
      </c>
      <c r="CC66" s="171" t="e">
        <f>S66-CB66</f>
        <v>#DIV/0!</v>
      </c>
    </row>
    <row r="67" spans="1:81" x14ac:dyDescent="0.25">
      <c r="A67" s="88"/>
      <c r="B67" s="84"/>
      <c r="C67" s="189" t="s">
        <v>88</v>
      </c>
      <c r="D67" s="90"/>
      <c r="E67" s="90" t="s">
        <v>131</v>
      </c>
      <c r="F67" s="578"/>
      <c r="G67" s="578"/>
      <c r="H67" s="578"/>
      <c r="I67" s="311" t="e">
        <f t="shared" si="0"/>
        <v>#DIV/0!</v>
      </c>
      <c r="J67" s="311" t="e">
        <f t="shared" si="93"/>
        <v>#DIV/0!</v>
      </c>
      <c r="K67" s="85"/>
      <c r="L67" s="336"/>
      <c r="M67" s="86"/>
      <c r="N67" s="87"/>
      <c r="O67" s="161"/>
      <c r="P67" s="358" t="e">
        <f>R67/12-O67*(R67/12)</f>
        <v>#DIV/0!</v>
      </c>
      <c r="Q67" s="86"/>
      <c r="R67" s="171" t="e">
        <f>J67*12</f>
        <v>#DIV/0!</v>
      </c>
      <c r="S67" s="171" t="e">
        <f>P67*12</f>
        <v>#DIV/0!</v>
      </c>
      <c r="T67" s="208" t="e">
        <f>AVERAGE(W67+Y67+Z67+#REF!+#REF!+#REF!+#REF!+#REF!+#REF!)</f>
        <v>#REF!</v>
      </c>
      <c r="U67" s="219"/>
      <c r="V67" s="196"/>
      <c r="W67" s="202">
        <f t="shared" si="5"/>
        <v>0</v>
      </c>
      <c r="X67" s="220" t="e">
        <f t="shared" si="91"/>
        <v>#DIV/0!</v>
      </c>
      <c r="Y67" s="512"/>
      <c r="Z67" s="513"/>
      <c r="AA67" s="514">
        <f>SUM(Y67:Z67)</f>
        <v>0</v>
      </c>
      <c r="AB67" s="515" t="e">
        <f t="shared" si="6"/>
        <v>#DIV/0!</v>
      </c>
      <c r="AC67" s="467" t="e">
        <f>IF(AB67&gt;0,AB67,0)</f>
        <v>#DIV/0!</v>
      </c>
      <c r="AD67" s="513"/>
      <c r="AE67" s="513"/>
      <c r="AF67" s="514">
        <f>SUM(AD67:AE67)</f>
        <v>0</v>
      </c>
      <c r="AG67" s="551" t="e">
        <f t="shared" si="89"/>
        <v>#DIV/0!</v>
      </c>
      <c r="AH67" s="476" t="e">
        <f>IF(AG67&gt;0,AG67,0)</f>
        <v>#DIV/0!</v>
      </c>
      <c r="AI67" s="513"/>
      <c r="AJ67" s="513"/>
      <c r="AK67" s="552">
        <f>SUM(AI67:AJ67)</f>
        <v>0</v>
      </c>
      <c r="AL67" s="551" t="e">
        <f t="shared" si="90"/>
        <v>#DIV/0!</v>
      </c>
      <c r="AM67" s="476" t="e">
        <f>IF(AL67&gt;0,AL67,0)</f>
        <v>#DIV/0!</v>
      </c>
      <c r="AN67" s="513"/>
      <c r="AO67" s="513"/>
      <c r="AP67" s="514">
        <f>SUM(AN67:AO67)</f>
        <v>0</v>
      </c>
      <c r="AQ67" s="551" t="e">
        <f t="shared" si="7"/>
        <v>#DIV/0!</v>
      </c>
      <c r="AR67" s="476" t="e">
        <f>IF(AQ67&gt;0,AQ67,0)</f>
        <v>#DIV/0!</v>
      </c>
      <c r="AS67" s="513"/>
      <c r="AT67" s="513"/>
      <c r="AU67" s="514">
        <f>SUM(AS67:AT67)</f>
        <v>0</v>
      </c>
      <c r="AV67" s="515" t="e">
        <f t="shared" si="8"/>
        <v>#DIV/0!</v>
      </c>
      <c r="AW67" s="467" t="e">
        <f>IF(AV67&gt;0,AV67,0)</f>
        <v>#DIV/0!</v>
      </c>
      <c r="AX67" s="513"/>
      <c r="AY67" s="513"/>
      <c r="AZ67" s="514">
        <f>SUM(AX67:AY67)</f>
        <v>0</v>
      </c>
      <c r="BA67" s="515" t="e">
        <f t="shared" si="9"/>
        <v>#DIV/0!</v>
      </c>
      <c r="BB67" s="467" t="e">
        <f>IF(BA67&gt;0,BA67,0)</f>
        <v>#DIV/0!</v>
      </c>
      <c r="BC67" s="513"/>
      <c r="BD67" s="513"/>
      <c r="BE67" s="514">
        <f>SUM(BC67:BD67)</f>
        <v>0</v>
      </c>
      <c r="BF67" s="515" t="e">
        <f t="shared" si="10"/>
        <v>#DIV/0!</v>
      </c>
      <c r="BG67" s="467" t="e">
        <f>IF(BF67&gt;0,BF67,0)</f>
        <v>#DIV/0!</v>
      </c>
      <c r="BH67" s="513"/>
      <c r="BI67" s="513"/>
      <c r="BJ67" s="514">
        <f>SUM(BH67:BI67)</f>
        <v>0</v>
      </c>
      <c r="BK67" s="515" t="e">
        <f t="shared" si="11"/>
        <v>#DIV/0!</v>
      </c>
      <c r="BL67" s="467" t="e">
        <f>IF(BK67&gt;0,BK67,0)</f>
        <v>#DIV/0!</v>
      </c>
      <c r="BM67" s="513"/>
      <c r="BN67" s="513"/>
      <c r="BO67" s="514">
        <f>SUM(BM67:BN67)</f>
        <v>0</v>
      </c>
      <c r="BP67" s="515" t="e">
        <f t="shared" si="12"/>
        <v>#DIV/0!</v>
      </c>
      <c r="BQ67" s="467" t="e">
        <f>IF(BP67&gt;0,BP67,0)</f>
        <v>#DIV/0!</v>
      </c>
      <c r="BR67" s="513"/>
      <c r="BS67" s="513"/>
      <c r="BT67" s="514">
        <f>SUM(BR67:BS67)</f>
        <v>0</v>
      </c>
      <c r="BU67" s="515" t="e">
        <f t="shared" si="13"/>
        <v>#DIV/0!</v>
      </c>
      <c r="BV67" s="467" t="e">
        <f>IF(BU67&gt;0,BU67,0)</f>
        <v>#DIV/0!</v>
      </c>
      <c r="BW67" s="513"/>
      <c r="BX67" s="513"/>
      <c r="BY67" s="514">
        <f>SUM(BW67:BX67)</f>
        <v>0</v>
      </c>
      <c r="BZ67" s="515" t="e">
        <f t="shared" si="14"/>
        <v>#DIV/0!</v>
      </c>
      <c r="CA67" s="467" t="e">
        <f>IF(BZ67&gt;0,BZ67,0)</f>
        <v>#DIV/0!</v>
      </c>
      <c r="CB67" s="425">
        <f t="shared" si="15"/>
        <v>0</v>
      </c>
      <c r="CC67" s="171" t="e">
        <f>S67-CB67</f>
        <v>#DIV/0!</v>
      </c>
    </row>
    <row r="68" spans="1:81" x14ac:dyDescent="0.25">
      <c r="A68" s="88"/>
      <c r="B68" s="84"/>
      <c r="C68" s="84"/>
      <c r="D68" s="90"/>
      <c r="E68" s="84" t="s">
        <v>132</v>
      </c>
      <c r="F68" s="578"/>
      <c r="G68" s="578"/>
      <c r="H68" s="578"/>
      <c r="I68" s="311" t="e">
        <f t="shared" si="0"/>
        <v>#DIV/0!</v>
      </c>
      <c r="J68" s="311" t="e">
        <f t="shared" si="93"/>
        <v>#DIV/0!</v>
      </c>
      <c r="K68" s="85"/>
      <c r="L68" s="336"/>
      <c r="M68" s="86"/>
      <c r="N68" s="87"/>
      <c r="O68" s="161"/>
      <c r="P68" s="358" t="e">
        <f t="shared" si="45"/>
        <v>#DIV/0!</v>
      </c>
      <c r="Q68" s="86"/>
      <c r="R68" s="86"/>
      <c r="S68" s="86"/>
      <c r="T68" s="208" t="e">
        <f>AVERAGE(W68+Y68+Z68+#REF!+#REF!+#REF!+#REF!+#REF!+#REF!)</f>
        <v>#REF!</v>
      </c>
      <c r="U68" s="219"/>
      <c r="V68" s="196"/>
      <c r="W68" s="202">
        <f t="shared" si="5"/>
        <v>0</v>
      </c>
      <c r="X68" s="220" t="e">
        <f t="shared" si="91"/>
        <v>#DIV/0!</v>
      </c>
      <c r="Y68" s="512"/>
      <c r="Z68" s="513"/>
      <c r="AA68" s="514">
        <f>SUM(Y68:Z68)</f>
        <v>0</v>
      </c>
      <c r="AB68" s="515" t="e">
        <f t="shared" si="6"/>
        <v>#DIV/0!</v>
      </c>
      <c r="AC68" s="467"/>
      <c r="AD68" s="513"/>
      <c r="AE68" s="513"/>
      <c r="AF68" s="514">
        <f>SUM(AD68:AE68)</f>
        <v>0</v>
      </c>
      <c r="AG68" s="551" t="e">
        <f t="shared" si="89"/>
        <v>#DIV/0!</v>
      </c>
      <c r="AH68" s="476"/>
      <c r="AI68" s="513"/>
      <c r="AJ68" s="513"/>
      <c r="AK68" s="552">
        <f>SUM(AI68:AJ68)</f>
        <v>0</v>
      </c>
      <c r="AL68" s="551" t="e">
        <f t="shared" si="90"/>
        <v>#DIV/0!</v>
      </c>
      <c r="AM68" s="476"/>
      <c r="AN68" s="513"/>
      <c r="AO68" s="513"/>
      <c r="AP68" s="514">
        <f>SUM(AN68:AO68)</f>
        <v>0</v>
      </c>
      <c r="AQ68" s="551" t="e">
        <f t="shared" si="7"/>
        <v>#DIV/0!</v>
      </c>
      <c r="AR68" s="476"/>
      <c r="AS68" s="513"/>
      <c r="AT68" s="513"/>
      <c r="AU68" s="514">
        <f>SUM(AS68:AT68)</f>
        <v>0</v>
      </c>
      <c r="AV68" s="515" t="e">
        <f t="shared" si="8"/>
        <v>#DIV/0!</v>
      </c>
      <c r="AW68" s="467"/>
      <c r="AX68" s="513"/>
      <c r="AY68" s="513"/>
      <c r="AZ68" s="514">
        <f>SUM(AX68:AY68)</f>
        <v>0</v>
      </c>
      <c r="BA68" s="515" t="e">
        <f t="shared" si="9"/>
        <v>#DIV/0!</v>
      </c>
      <c r="BB68" s="467"/>
      <c r="BC68" s="513"/>
      <c r="BD68" s="513"/>
      <c r="BE68" s="514">
        <f>SUM(BC68:BD68)</f>
        <v>0</v>
      </c>
      <c r="BF68" s="515" t="e">
        <f t="shared" si="10"/>
        <v>#DIV/0!</v>
      </c>
      <c r="BG68" s="467"/>
      <c r="BH68" s="513"/>
      <c r="BI68" s="513"/>
      <c r="BJ68" s="514">
        <f>SUM(BH68:BI68)</f>
        <v>0</v>
      </c>
      <c r="BK68" s="515" t="e">
        <f t="shared" si="11"/>
        <v>#DIV/0!</v>
      </c>
      <c r="BL68" s="467"/>
      <c r="BM68" s="513"/>
      <c r="BN68" s="513"/>
      <c r="BO68" s="514">
        <f>SUM(BM68:BN68)</f>
        <v>0</v>
      </c>
      <c r="BP68" s="515" t="e">
        <f t="shared" si="12"/>
        <v>#DIV/0!</v>
      </c>
      <c r="BQ68" s="467"/>
      <c r="BR68" s="513"/>
      <c r="BS68" s="513"/>
      <c r="BT68" s="514">
        <f>SUM(BR68:BS68)</f>
        <v>0</v>
      </c>
      <c r="BU68" s="515" t="e">
        <f t="shared" si="13"/>
        <v>#DIV/0!</v>
      </c>
      <c r="BV68" s="467"/>
      <c r="BW68" s="513"/>
      <c r="BX68" s="513"/>
      <c r="BY68" s="514">
        <f>SUM(BW68:BX68)</f>
        <v>0</v>
      </c>
      <c r="BZ68" s="515" t="e">
        <f t="shared" si="14"/>
        <v>#DIV/0!</v>
      </c>
      <c r="CA68" s="467"/>
      <c r="CB68" s="424">
        <f t="shared" si="15"/>
        <v>0</v>
      </c>
      <c r="CC68" s="377"/>
    </row>
    <row r="69" spans="1:81" x14ac:dyDescent="0.25">
      <c r="A69" s="88"/>
      <c r="B69" s="84"/>
      <c r="C69" s="189" t="s">
        <v>88</v>
      </c>
      <c r="D69" s="90"/>
      <c r="E69" s="84" t="s">
        <v>133</v>
      </c>
      <c r="F69" s="578"/>
      <c r="G69" s="578"/>
      <c r="H69" s="578"/>
      <c r="I69" s="311" t="e">
        <f t="shared" si="0"/>
        <v>#DIV/0!</v>
      </c>
      <c r="J69" s="311" t="e">
        <f t="shared" si="93"/>
        <v>#DIV/0!</v>
      </c>
      <c r="K69" s="85"/>
      <c r="L69" s="336"/>
      <c r="M69" s="86"/>
      <c r="N69" s="87"/>
      <c r="O69" s="161"/>
      <c r="P69" s="358" t="e">
        <f>R69/12-O69*(R69/12)</f>
        <v>#DIV/0!</v>
      </c>
      <c r="Q69" s="86"/>
      <c r="R69" s="171" t="e">
        <f>J69*12</f>
        <v>#DIV/0!</v>
      </c>
      <c r="S69" s="171" t="e">
        <f>P69*12</f>
        <v>#DIV/0!</v>
      </c>
      <c r="T69" s="208" t="e">
        <f>AVERAGE(W69+Y69+Z69+#REF!+#REF!+#REF!+#REF!+#REF!+#REF!)</f>
        <v>#REF!</v>
      </c>
      <c r="U69" s="219"/>
      <c r="V69" s="196"/>
      <c r="W69" s="202">
        <f t="shared" si="5"/>
        <v>0</v>
      </c>
      <c r="X69" s="220" t="e">
        <f t="shared" si="91"/>
        <v>#DIV/0!</v>
      </c>
      <c r="Y69" s="512"/>
      <c r="Z69" s="513"/>
      <c r="AA69" s="514">
        <f>SUM(Y69:Z69)</f>
        <v>0</v>
      </c>
      <c r="AB69" s="515" t="e">
        <f t="shared" si="6"/>
        <v>#DIV/0!</v>
      </c>
      <c r="AC69" s="467" t="e">
        <f>IF(AB69&gt;0,AB69,0)</f>
        <v>#DIV/0!</v>
      </c>
      <c r="AD69" s="513"/>
      <c r="AE69" s="513"/>
      <c r="AF69" s="514">
        <f>SUM(AD69:AE69)</f>
        <v>0</v>
      </c>
      <c r="AG69" s="551" t="e">
        <f t="shared" si="89"/>
        <v>#DIV/0!</v>
      </c>
      <c r="AH69" s="476" t="e">
        <f>IF(AG69&gt;0,AG69,0)</f>
        <v>#DIV/0!</v>
      </c>
      <c r="AI69" s="513"/>
      <c r="AJ69" s="513"/>
      <c r="AK69" s="552">
        <f>SUM(AI69:AJ69)</f>
        <v>0</v>
      </c>
      <c r="AL69" s="551" t="e">
        <f t="shared" si="90"/>
        <v>#DIV/0!</v>
      </c>
      <c r="AM69" s="476" t="e">
        <f>IF(AL69&gt;0,AL69,0)</f>
        <v>#DIV/0!</v>
      </c>
      <c r="AN69" s="513"/>
      <c r="AO69" s="513"/>
      <c r="AP69" s="514">
        <f>SUM(AN69:AO69)</f>
        <v>0</v>
      </c>
      <c r="AQ69" s="551" t="e">
        <f t="shared" si="7"/>
        <v>#DIV/0!</v>
      </c>
      <c r="AR69" s="476" t="e">
        <f>IF(AQ69&gt;0,AQ69,0)</f>
        <v>#DIV/0!</v>
      </c>
      <c r="AS69" s="513"/>
      <c r="AT69" s="513"/>
      <c r="AU69" s="514">
        <f>SUM(AS69:AT69)</f>
        <v>0</v>
      </c>
      <c r="AV69" s="515" t="e">
        <f t="shared" si="8"/>
        <v>#DIV/0!</v>
      </c>
      <c r="AW69" s="467" t="e">
        <f>IF(AV69&gt;0,AV69,0)</f>
        <v>#DIV/0!</v>
      </c>
      <c r="AX69" s="513"/>
      <c r="AY69" s="513"/>
      <c r="AZ69" s="514">
        <f>SUM(AX69:AY69)</f>
        <v>0</v>
      </c>
      <c r="BA69" s="515" t="e">
        <f t="shared" si="9"/>
        <v>#DIV/0!</v>
      </c>
      <c r="BB69" s="467" t="e">
        <f>IF(BA69&gt;0,BA69,0)</f>
        <v>#DIV/0!</v>
      </c>
      <c r="BC69" s="513"/>
      <c r="BD69" s="513"/>
      <c r="BE69" s="514">
        <f>SUM(BC69:BD69)</f>
        <v>0</v>
      </c>
      <c r="BF69" s="515" t="e">
        <f t="shared" si="10"/>
        <v>#DIV/0!</v>
      </c>
      <c r="BG69" s="467" t="e">
        <f>IF(BF69&gt;0,BF69,0)</f>
        <v>#DIV/0!</v>
      </c>
      <c r="BH69" s="513"/>
      <c r="BI69" s="513"/>
      <c r="BJ69" s="514">
        <f>SUM(BH69:BI69)</f>
        <v>0</v>
      </c>
      <c r="BK69" s="515" t="e">
        <f t="shared" si="11"/>
        <v>#DIV/0!</v>
      </c>
      <c r="BL69" s="467" t="e">
        <f>IF(BK69&gt;0,BK69,0)</f>
        <v>#DIV/0!</v>
      </c>
      <c r="BM69" s="513"/>
      <c r="BN69" s="513"/>
      <c r="BO69" s="514">
        <f>SUM(BM69:BN69)</f>
        <v>0</v>
      </c>
      <c r="BP69" s="515" t="e">
        <f t="shared" si="12"/>
        <v>#DIV/0!</v>
      </c>
      <c r="BQ69" s="467" t="e">
        <f>IF(BP69&gt;0,BP69,0)</f>
        <v>#DIV/0!</v>
      </c>
      <c r="BR69" s="513"/>
      <c r="BS69" s="513"/>
      <c r="BT69" s="514">
        <f>SUM(BR69:BS69)</f>
        <v>0</v>
      </c>
      <c r="BU69" s="515" t="e">
        <f t="shared" si="13"/>
        <v>#DIV/0!</v>
      </c>
      <c r="BV69" s="467" t="e">
        <f>IF(BU69&gt;0,BU69,0)</f>
        <v>#DIV/0!</v>
      </c>
      <c r="BW69" s="513"/>
      <c r="BX69" s="513"/>
      <c r="BY69" s="514">
        <f>SUM(BW69:BX69)</f>
        <v>0</v>
      </c>
      <c r="BZ69" s="515" t="e">
        <f t="shared" si="14"/>
        <v>#DIV/0!</v>
      </c>
      <c r="CA69" s="467" t="e">
        <f>IF(BZ69&gt;0,BZ69,0)</f>
        <v>#DIV/0!</v>
      </c>
      <c r="CB69" s="425">
        <f t="shared" si="15"/>
        <v>0</v>
      </c>
      <c r="CC69" s="171" t="e">
        <f>S69-CB69</f>
        <v>#DIV/0!</v>
      </c>
    </row>
    <row r="70" spans="1:81" x14ac:dyDescent="0.25">
      <c r="A70" s="88"/>
      <c r="B70" s="84"/>
      <c r="C70" s="189" t="s">
        <v>88</v>
      </c>
      <c r="D70" s="90"/>
      <c r="E70" s="84" t="s">
        <v>134</v>
      </c>
      <c r="F70" s="578"/>
      <c r="G70" s="578"/>
      <c r="H70" s="578"/>
      <c r="I70" s="311" t="e">
        <f t="shared" si="0"/>
        <v>#DIV/0!</v>
      </c>
      <c r="J70" s="311" t="e">
        <f t="shared" si="93"/>
        <v>#DIV/0!</v>
      </c>
      <c r="K70" s="85"/>
      <c r="L70" s="336"/>
      <c r="M70" s="86"/>
      <c r="N70" s="87"/>
      <c r="O70" s="161"/>
      <c r="P70" s="358" t="e">
        <f>R70/12-O70*(R70/12)</f>
        <v>#DIV/0!</v>
      </c>
      <c r="Q70" s="86"/>
      <c r="R70" s="171" t="e">
        <f>J70*12</f>
        <v>#DIV/0!</v>
      </c>
      <c r="S70" s="171" t="e">
        <f>P70*12</f>
        <v>#DIV/0!</v>
      </c>
      <c r="T70" s="208" t="e">
        <f>AVERAGE(W70+Y70+Z70+#REF!+#REF!+#REF!+#REF!+#REF!+#REF!)</f>
        <v>#REF!</v>
      </c>
      <c r="U70" s="219"/>
      <c r="V70" s="196"/>
      <c r="W70" s="202">
        <f t="shared" si="5"/>
        <v>0</v>
      </c>
      <c r="X70" s="220" t="e">
        <f t="shared" si="91"/>
        <v>#DIV/0!</v>
      </c>
      <c r="Y70" s="512"/>
      <c r="Z70" s="513"/>
      <c r="AA70" s="514">
        <f>SUM(Y70:Z70)</f>
        <v>0</v>
      </c>
      <c r="AB70" s="515" t="e">
        <f t="shared" si="6"/>
        <v>#DIV/0!</v>
      </c>
      <c r="AC70" s="467" t="e">
        <f>IF(AB70&gt;0,AB70,0)</f>
        <v>#DIV/0!</v>
      </c>
      <c r="AD70" s="513"/>
      <c r="AE70" s="513"/>
      <c r="AF70" s="514">
        <f>SUM(AD70:AE70)</f>
        <v>0</v>
      </c>
      <c r="AG70" s="551" t="e">
        <f t="shared" si="89"/>
        <v>#DIV/0!</v>
      </c>
      <c r="AH70" s="476" t="e">
        <f>IF(AG70&gt;0,AG70,0)</f>
        <v>#DIV/0!</v>
      </c>
      <c r="AI70" s="513"/>
      <c r="AJ70" s="513"/>
      <c r="AK70" s="552">
        <f>SUM(AI70:AJ70)</f>
        <v>0</v>
      </c>
      <c r="AL70" s="551" t="e">
        <f t="shared" si="90"/>
        <v>#DIV/0!</v>
      </c>
      <c r="AM70" s="476" t="e">
        <f>IF(AL70&gt;0,AL70,0)</f>
        <v>#DIV/0!</v>
      </c>
      <c r="AN70" s="513"/>
      <c r="AO70" s="513"/>
      <c r="AP70" s="514">
        <f>SUM(AN70:AO70)</f>
        <v>0</v>
      </c>
      <c r="AQ70" s="551" t="e">
        <f t="shared" si="7"/>
        <v>#DIV/0!</v>
      </c>
      <c r="AR70" s="476" t="e">
        <f>IF(AQ70&gt;0,AQ70,0)</f>
        <v>#DIV/0!</v>
      </c>
      <c r="AS70" s="513"/>
      <c r="AT70" s="513"/>
      <c r="AU70" s="514">
        <f>SUM(AS70:AT70)</f>
        <v>0</v>
      </c>
      <c r="AV70" s="515" t="e">
        <f t="shared" si="8"/>
        <v>#DIV/0!</v>
      </c>
      <c r="AW70" s="467" t="e">
        <f>IF(AV70&gt;0,AV70,0)</f>
        <v>#DIV/0!</v>
      </c>
      <c r="AX70" s="513"/>
      <c r="AY70" s="513"/>
      <c r="AZ70" s="514">
        <f>SUM(AX70:AY70)</f>
        <v>0</v>
      </c>
      <c r="BA70" s="515" t="e">
        <f t="shared" si="9"/>
        <v>#DIV/0!</v>
      </c>
      <c r="BB70" s="467" t="e">
        <f>IF(BA70&gt;0,BA70,0)</f>
        <v>#DIV/0!</v>
      </c>
      <c r="BC70" s="513"/>
      <c r="BD70" s="513"/>
      <c r="BE70" s="514">
        <f>SUM(BC70:BD70)</f>
        <v>0</v>
      </c>
      <c r="BF70" s="515" t="e">
        <f t="shared" si="10"/>
        <v>#DIV/0!</v>
      </c>
      <c r="BG70" s="467" t="e">
        <f>IF(BF70&gt;0,BF70,0)</f>
        <v>#DIV/0!</v>
      </c>
      <c r="BH70" s="513"/>
      <c r="BI70" s="513"/>
      <c r="BJ70" s="514">
        <f>SUM(BH70:BI70)</f>
        <v>0</v>
      </c>
      <c r="BK70" s="515" t="e">
        <f t="shared" si="11"/>
        <v>#DIV/0!</v>
      </c>
      <c r="BL70" s="467" t="e">
        <f>IF(BK70&gt;0,BK70,0)</f>
        <v>#DIV/0!</v>
      </c>
      <c r="BM70" s="513"/>
      <c r="BN70" s="513"/>
      <c r="BO70" s="514">
        <f>SUM(BM70:BN70)</f>
        <v>0</v>
      </c>
      <c r="BP70" s="515" t="e">
        <f t="shared" si="12"/>
        <v>#DIV/0!</v>
      </c>
      <c r="BQ70" s="467" t="e">
        <f>IF(BP70&gt;0,BP70,0)</f>
        <v>#DIV/0!</v>
      </c>
      <c r="BR70" s="513"/>
      <c r="BS70" s="513"/>
      <c r="BT70" s="514">
        <f>SUM(BR70:BS70)</f>
        <v>0</v>
      </c>
      <c r="BU70" s="515" t="e">
        <f t="shared" si="13"/>
        <v>#DIV/0!</v>
      </c>
      <c r="BV70" s="467" t="e">
        <f>IF(BU70&gt;0,BU70,0)</f>
        <v>#DIV/0!</v>
      </c>
      <c r="BW70" s="513"/>
      <c r="BX70" s="513"/>
      <c r="BY70" s="514">
        <f>SUM(BW70:BX70)</f>
        <v>0</v>
      </c>
      <c r="BZ70" s="515" t="e">
        <f t="shared" si="14"/>
        <v>#DIV/0!</v>
      </c>
      <c r="CA70" s="467" t="e">
        <f>IF(BZ70&gt;0,BZ70,0)</f>
        <v>#DIV/0!</v>
      </c>
      <c r="CB70" s="425">
        <f t="shared" si="15"/>
        <v>0</v>
      </c>
      <c r="CC70" s="171" t="e">
        <f>S70-CB70</f>
        <v>#DIV/0!</v>
      </c>
    </row>
    <row r="71" spans="1:81" x14ac:dyDescent="0.25">
      <c r="A71" s="88"/>
      <c r="B71" s="84"/>
      <c r="C71" s="189" t="s">
        <v>88</v>
      </c>
      <c r="D71" s="90"/>
      <c r="E71" s="84" t="s">
        <v>135</v>
      </c>
      <c r="F71" s="578"/>
      <c r="G71" s="578"/>
      <c r="H71" s="578"/>
      <c r="I71" s="311" t="e">
        <f t="shared" si="0"/>
        <v>#DIV/0!</v>
      </c>
      <c r="J71" s="311" t="e">
        <f t="shared" si="93"/>
        <v>#DIV/0!</v>
      </c>
      <c r="K71" s="85"/>
      <c r="L71" s="336"/>
      <c r="M71" s="86"/>
      <c r="N71" s="87"/>
      <c r="O71" s="161"/>
      <c r="P71" s="358" t="e">
        <f>R71/12-O71*(R71/12)</f>
        <v>#DIV/0!</v>
      </c>
      <c r="Q71" s="86"/>
      <c r="R71" s="171" t="e">
        <f>J71*12</f>
        <v>#DIV/0!</v>
      </c>
      <c r="S71" s="171" t="e">
        <f>P71*12</f>
        <v>#DIV/0!</v>
      </c>
      <c r="T71" s="208" t="e">
        <f>AVERAGE(W71+Y71+Z71+#REF!+#REF!+#REF!+#REF!+#REF!+#REF!)</f>
        <v>#REF!</v>
      </c>
      <c r="U71" s="219"/>
      <c r="V71" s="196"/>
      <c r="W71" s="202">
        <f t="shared" si="5"/>
        <v>0</v>
      </c>
      <c r="X71" s="220" t="e">
        <f t="shared" si="91"/>
        <v>#DIV/0!</v>
      </c>
      <c r="Y71" s="512"/>
      <c r="Z71" s="513"/>
      <c r="AA71" s="514">
        <f>SUM(Y71:Z71)</f>
        <v>0</v>
      </c>
      <c r="AB71" s="515" t="e">
        <f t="shared" si="6"/>
        <v>#DIV/0!</v>
      </c>
      <c r="AC71" s="467" t="e">
        <f>IF(AB71&gt;0,AB71,0)</f>
        <v>#DIV/0!</v>
      </c>
      <c r="AD71" s="513"/>
      <c r="AE71" s="513"/>
      <c r="AF71" s="514">
        <f>SUM(AD71:AE71)</f>
        <v>0</v>
      </c>
      <c r="AG71" s="551" t="e">
        <f t="shared" si="89"/>
        <v>#DIV/0!</v>
      </c>
      <c r="AH71" s="476" t="e">
        <f>IF(AG71&gt;0,AG71,0)</f>
        <v>#DIV/0!</v>
      </c>
      <c r="AI71" s="513"/>
      <c r="AJ71" s="513"/>
      <c r="AK71" s="552">
        <f>SUM(AI71:AJ71)</f>
        <v>0</v>
      </c>
      <c r="AL71" s="551" t="e">
        <f t="shared" si="90"/>
        <v>#DIV/0!</v>
      </c>
      <c r="AM71" s="476" t="e">
        <f>IF(AL71&gt;0,AL71,0)</f>
        <v>#DIV/0!</v>
      </c>
      <c r="AN71" s="513"/>
      <c r="AO71" s="513"/>
      <c r="AP71" s="514">
        <f>SUM(AN71:AO71)</f>
        <v>0</v>
      </c>
      <c r="AQ71" s="551" t="e">
        <f t="shared" si="7"/>
        <v>#DIV/0!</v>
      </c>
      <c r="AR71" s="476" t="e">
        <f>IF(AQ71&gt;0,AQ71,0)</f>
        <v>#DIV/0!</v>
      </c>
      <c r="AS71" s="513"/>
      <c r="AT71" s="513"/>
      <c r="AU71" s="514">
        <f>SUM(AS71:AT71)</f>
        <v>0</v>
      </c>
      <c r="AV71" s="515" t="e">
        <f t="shared" si="8"/>
        <v>#DIV/0!</v>
      </c>
      <c r="AW71" s="467" t="e">
        <f>IF(AV71&gt;0,AV71,0)</f>
        <v>#DIV/0!</v>
      </c>
      <c r="AX71" s="513"/>
      <c r="AY71" s="513"/>
      <c r="AZ71" s="514">
        <f>SUM(AX71:AY71)</f>
        <v>0</v>
      </c>
      <c r="BA71" s="515" t="e">
        <f t="shared" si="9"/>
        <v>#DIV/0!</v>
      </c>
      <c r="BB71" s="467" t="e">
        <f>IF(BA71&gt;0,BA71,0)</f>
        <v>#DIV/0!</v>
      </c>
      <c r="BC71" s="513"/>
      <c r="BD71" s="513"/>
      <c r="BE71" s="514">
        <f>SUM(BC71:BD71)</f>
        <v>0</v>
      </c>
      <c r="BF71" s="515" t="e">
        <f t="shared" si="10"/>
        <v>#DIV/0!</v>
      </c>
      <c r="BG71" s="467" t="e">
        <f>IF(BF71&gt;0,BF71,0)</f>
        <v>#DIV/0!</v>
      </c>
      <c r="BH71" s="513"/>
      <c r="BI71" s="513"/>
      <c r="BJ71" s="514">
        <f>SUM(BH71:BI71)</f>
        <v>0</v>
      </c>
      <c r="BK71" s="515" t="e">
        <f t="shared" si="11"/>
        <v>#DIV/0!</v>
      </c>
      <c r="BL71" s="467" t="e">
        <f>IF(BK71&gt;0,BK71,0)</f>
        <v>#DIV/0!</v>
      </c>
      <c r="BM71" s="513"/>
      <c r="BN71" s="513"/>
      <c r="BO71" s="514">
        <f>SUM(BM71:BN71)</f>
        <v>0</v>
      </c>
      <c r="BP71" s="515" t="e">
        <f t="shared" si="12"/>
        <v>#DIV/0!</v>
      </c>
      <c r="BQ71" s="467" t="e">
        <f>IF(BP71&gt;0,BP71,0)</f>
        <v>#DIV/0!</v>
      </c>
      <c r="BR71" s="513"/>
      <c r="BS71" s="513"/>
      <c r="BT71" s="514">
        <f>SUM(BR71:BS71)</f>
        <v>0</v>
      </c>
      <c r="BU71" s="515" t="e">
        <f t="shared" si="13"/>
        <v>#DIV/0!</v>
      </c>
      <c r="BV71" s="467" t="e">
        <f>IF(BU71&gt;0,BU71,0)</f>
        <v>#DIV/0!</v>
      </c>
      <c r="BW71" s="513"/>
      <c r="BX71" s="513"/>
      <c r="BY71" s="514">
        <f>SUM(BW71:BX71)</f>
        <v>0</v>
      </c>
      <c r="BZ71" s="515" t="e">
        <f t="shared" si="14"/>
        <v>#DIV/0!</v>
      </c>
      <c r="CA71" s="467" t="e">
        <f>IF(BZ71&gt;0,BZ71,0)</f>
        <v>#DIV/0!</v>
      </c>
      <c r="CB71" s="425">
        <f t="shared" si="15"/>
        <v>0</v>
      </c>
      <c r="CC71" s="171" t="e">
        <f>S71-CB71</f>
        <v>#DIV/0!</v>
      </c>
    </row>
    <row r="72" spans="1:81" x14ac:dyDescent="0.25">
      <c r="A72" s="88"/>
      <c r="B72" s="84"/>
      <c r="C72" s="189" t="s">
        <v>88</v>
      </c>
      <c r="D72" s="90"/>
      <c r="E72" s="84" t="s">
        <v>136</v>
      </c>
      <c r="F72" s="578"/>
      <c r="G72" s="578"/>
      <c r="H72" s="578"/>
      <c r="I72" s="311" t="e">
        <f t="shared" si="0"/>
        <v>#DIV/0!</v>
      </c>
      <c r="J72" s="311" t="e">
        <f t="shared" si="93"/>
        <v>#DIV/0!</v>
      </c>
      <c r="K72" s="85"/>
      <c r="L72" s="336"/>
      <c r="M72" s="86"/>
      <c r="N72" s="87"/>
      <c r="O72" s="161"/>
      <c r="P72" s="358" t="e">
        <f>R72/12-O72*(R72/12)</f>
        <v>#DIV/0!</v>
      </c>
      <c r="Q72" s="86"/>
      <c r="R72" s="171" t="e">
        <f>J72*12</f>
        <v>#DIV/0!</v>
      </c>
      <c r="S72" s="171" t="e">
        <f>P72*12</f>
        <v>#DIV/0!</v>
      </c>
      <c r="T72" s="208" t="e">
        <f>AVERAGE(W72+Y72+Z72+#REF!+#REF!+#REF!+#REF!+#REF!+#REF!)</f>
        <v>#REF!</v>
      </c>
      <c r="U72" s="219"/>
      <c r="V72" s="196"/>
      <c r="W72" s="202">
        <f t="shared" si="5"/>
        <v>0</v>
      </c>
      <c r="X72" s="220" t="e">
        <f t="shared" si="91"/>
        <v>#DIV/0!</v>
      </c>
      <c r="Y72" s="512"/>
      <c r="Z72" s="513"/>
      <c r="AA72" s="514">
        <f>SUM(Y72:Z72)</f>
        <v>0</v>
      </c>
      <c r="AB72" s="515" t="e">
        <f t="shared" si="6"/>
        <v>#DIV/0!</v>
      </c>
      <c r="AC72" s="467" t="e">
        <f>IF(AB72&gt;0,AB72,0)</f>
        <v>#DIV/0!</v>
      </c>
      <c r="AD72" s="513"/>
      <c r="AE72" s="513"/>
      <c r="AF72" s="514">
        <f>SUM(AD72:AE72)</f>
        <v>0</v>
      </c>
      <c r="AG72" s="551" t="e">
        <f t="shared" si="89"/>
        <v>#DIV/0!</v>
      </c>
      <c r="AH72" s="476" t="e">
        <f>IF(AG72&gt;0,AG72,0)</f>
        <v>#DIV/0!</v>
      </c>
      <c r="AI72" s="513"/>
      <c r="AJ72" s="513"/>
      <c r="AK72" s="552">
        <f>SUM(AI72:AJ72)</f>
        <v>0</v>
      </c>
      <c r="AL72" s="551" t="e">
        <f t="shared" si="90"/>
        <v>#DIV/0!</v>
      </c>
      <c r="AM72" s="476" t="e">
        <f>IF(AL72&gt;0,AL72,0)</f>
        <v>#DIV/0!</v>
      </c>
      <c r="AN72" s="513"/>
      <c r="AO72" s="513"/>
      <c r="AP72" s="514">
        <f>SUM(AN72:AO72)</f>
        <v>0</v>
      </c>
      <c r="AQ72" s="551" t="e">
        <f t="shared" si="7"/>
        <v>#DIV/0!</v>
      </c>
      <c r="AR72" s="476" t="e">
        <f>IF(AQ72&gt;0,AQ72,0)</f>
        <v>#DIV/0!</v>
      </c>
      <c r="AS72" s="513"/>
      <c r="AT72" s="513"/>
      <c r="AU72" s="514">
        <f>SUM(AS72:AT72)</f>
        <v>0</v>
      </c>
      <c r="AV72" s="515" t="e">
        <f t="shared" si="8"/>
        <v>#DIV/0!</v>
      </c>
      <c r="AW72" s="467" t="e">
        <f>IF(AV72&gt;0,AV72,0)</f>
        <v>#DIV/0!</v>
      </c>
      <c r="AX72" s="513"/>
      <c r="AY72" s="513"/>
      <c r="AZ72" s="514">
        <f>SUM(AX72:AY72)</f>
        <v>0</v>
      </c>
      <c r="BA72" s="515" t="e">
        <f t="shared" si="9"/>
        <v>#DIV/0!</v>
      </c>
      <c r="BB72" s="467" t="e">
        <f>IF(BA72&gt;0,BA72,0)</f>
        <v>#DIV/0!</v>
      </c>
      <c r="BC72" s="513"/>
      <c r="BD72" s="513"/>
      <c r="BE72" s="514">
        <f>SUM(BC72:BD72)</f>
        <v>0</v>
      </c>
      <c r="BF72" s="515" t="e">
        <f t="shared" si="10"/>
        <v>#DIV/0!</v>
      </c>
      <c r="BG72" s="467" t="e">
        <f>IF(BF72&gt;0,BF72,0)</f>
        <v>#DIV/0!</v>
      </c>
      <c r="BH72" s="513"/>
      <c r="BI72" s="513"/>
      <c r="BJ72" s="514">
        <f>SUM(BH72:BI72)</f>
        <v>0</v>
      </c>
      <c r="BK72" s="515" t="e">
        <f t="shared" si="11"/>
        <v>#DIV/0!</v>
      </c>
      <c r="BL72" s="467" t="e">
        <f>IF(BK72&gt;0,BK72,0)</f>
        <v>#DIV/0!</v>
      </c>
      <c r="BM72" s="513"/>
      <c r="BN72" s="513"/>
      <c r="BO72" s="514">
        <f>SUM(BM72:BN72)</f>
        <v>0</v>
      </c>
      <c r="BP72" s="515" t="e">
        <f t="shared" si="12"/>
        <v>#DIV/0!</v>
      </c>
      <c r="BQ72" s="467" t="e">
        <f>IF(BP72&gt;0,BP72,0)</f>
        <v>#DIV/0!</v>
      </c>
      <c r="BR72" s="513"/>
      <c r="BS72" s="513"/>
      <c r="BT72" s="514">
        <f>SUM(BR72:BS72)</f>
        <v>0</v>
      </c>
      <c r="BU72" s="515" t="e">
        <f t="shared" si="13"/>
        <v>#DIV/0!</v>
      </c>
      <c r="BV72" s="467" t="e">
        <f>IF(BU72&gt;0,BU72,0)</f>
        <v>#DIV/0!</v>
      </c>
      <c r="BW72" s="513"/>
      <c r="BX72" s="513"/>
      <c r="BY72" s="514">
        <f>SUM(BW72:BX72)</f>
        <v>0</v>
      </c>
      <c r="BZ72" s="515" t="e">
        <f t="shared" si="14"/>
        <v>#DIV/0!</v>
      </c>
      <c r="CA72" s="467" t="e">
        <f>IF(BZ72&gt;0,BZ72,0)</f>
        <v>#DIV/0!</v>
      </c>
      <c r="CB72" s="425">
        <f t="shared" si="15"/>
        <v>0</v>
      </c>
      <c r="CC72" s="171" t="e">
        <f>S72-CB72</f>
        <v>#DIV/0!</v>
      </c>
    </row>
    <row r="73" spans="1:81" x14ac:dyDescent="0.25">
      <c r="A73" s="88"/>
      <c r="B73" s="84"/>
      <c r="C73" s="189" t="s">
        <v>88</v>
      </c>
      <c r="D73" s="90"/>
      <c r="E73" s="90" t="s">
        <v>137</v>
      </c>
      <c r="F73" s="578"/>
      <c r="G73" s="578"/>
      <c r="H73" s="578"/>
      <c r="I73" s="311" t="e">
        <f t="shared" ref="I73:I97" si="110">AVERAGE(F73:H73)</f>
        <v>#DIV/0!</v>
      </c>
      <c r="J73" s="311" t="e">
        <f t="shared" si="93"/>
        <v>#DIV/0!</v>
      </c>
      <c r="K73" s="85"/>
      <c r="L73" s="336"/>
      <c r="M73" s="86"/>
      <c r="N73" s="87"/>
      <c r="O73" s="161"/>
      <c r="P73" s="358" t="e">
        <f>R73/12-O73*(R73/12)</f>
        <v>#DIV/0!</v>
      </c>
      <c r="Q73" s="86"/>
      <c r="R73" s="171" t="e">
        <f>J73*12</f>
        <v>#DIV/0!</v>
      </c>
      <c r="S73" s="171" t="e">
        <f>P73*12</f>
        <v>#DIV/0!</v>
      </c>
      <c r="T73" s="208" t="e">
        <f>AVERAGE(W73+Y73+Z73+#REF!+#REF!+#REF!+#REF!+#REF!+#REF!)</f>
        <v>#REF!</v>
      </c>
      <c r="U73" s="219"/>
      <c r="V73" s="196"/>
      <c r="W73" s="202">
        <f t="shared" si="5"/>
        <v>0</v>
      </c>
      <c r="X73" s="220" t="e">
        <f t="shared" si="91"/>
        <v>#DIV/0!</v>
      </c>
      <c r="Y73" s="512"/>
      <c r="Z73" s="513"/>
      <c r="AA73" s="514">
        <f>SUM(Y73:Z73)</f>
        <v>0</v>
      </c>
      <c r="AB73" s="515" t="e">
        <f t="shared" si="6"/>
        <v>#DIV/0!</v>
      </c>
      <c r="AC73" s="467" t="e">
        <f>IF(AB73&gt;0,AB73,0)</f>
        <v>#DIV/0!</v>
      </c>
      <c r="AD73" s="513"/>
      <c r="AE73" s="513"/>
      <c r="AF73" s="514">
        <f>SUM(AD73:AE73)</f>
        <v>0</v>
      </c>
      <c r="AG73" s="551" t="e">
        <f t="shared" ref="AG73:AG82" si="111">$P73-AF73</f>
        <v>#DIV/0!</v>
      </c>
      <c r="AH73" s="476" t="e">
        <f>IF(AG73&gt;0,AG73,0)</f>
        <v>#DIV/0!</v>
      </c>
      <c r="AI73" s="513"/>
      <c r="AJ73" s="513"/>
      <c r="AK73" s="552">
        <f>SUM(AI73:AJ73)</f>
        <v>0</v>
      </c>
      <c r="AL73" s="551" t="e">
        <f t="shared" ref="AL73:AL82" si="112">$P73-AK73</f>
        <v>#DIV/0!</v>
      </c>
      <c r="AM73" s="476" t="e">
        <f>IF(AL73&gt;0,AL73,0)</f>
        <v>#DIV/0!</v>
      </c>
      <c r="AN73" s="513"/>
      <c r="AO73" s="513"/>
      <c r="AP73" s="514">
        <f>SUM(AN73:AO73)</f>
        <v>0</v>
      </c>
      <c r="AQ73" s="551" t="e">
        <f t="shared" si="7"/>
        <v>#DIV/0!</v>
      </c>
      <c r="AR73" s="476" t="e">
        <f>IF(AQ73&gt;0,AQ73,0)</f>
        <v>#DIV/0!</v>
      </c>
      <c r="AS73" s="513"/>
      <c r="AT73" s="513"/>
      <c r="AU73" s="514">
        <f>SUM(AS73:AT73)</f>
        <v>0</v>
      </c>
      <c r="AV73" s="515" t="e">
        <f t="shared" si="8"/>
        <v>#DIV/0!</v>
      </c>
      <c r="AW73" s="467" t="e">
        <f>IF(AV73&gt;0,AV73,0)</f>
        <v>#DIV/0!</v>
      </c>
      <c r="AX73" s="513"/>
      <c r="AY73" s="513"/>
      <c r="AZ73" s="514">
        <f>SUM(AX73:AY73)</f>
        <v>0</v>
      </c>
      <c r="BA73" s="515" t="e">
        <f t="shared" si="9"/>
        <v>#DIV/0!</v>
      </c>
      <c r="BB73" s="467" t="e">
        <f>IF(BA73&gt;0,BA73,0)</f>
        <v>#DIV/0!</v>
      </c>
      <c r="BC73" s="513"/>
      <c r="BD73" s="513"/>
      <c r="BE73" s="514">
        <f>SUM(BC73:BD73)</f>
        <v>0</v>
      </c>
      <c r="BF73" s="515" t="e">
        <f t="shared" si="10"/>
        <v>#DIV/0!</v>
      </c>
      <c r="BG73" s="467" t="e">
        <f>IF(BF73&gt;0,BF73,0)</f>
        <v>#DIV/0!</v>
      </c>
      <c r="BH73" s="513"/>
      <c r="BI73" s="513"/>
      <c r="BJ73" s="514">
        <f>SUM(BH73:BI73)</f>
        <v>0</v>
      </c>
      <c r="BK73" s="515" t="e">
        <f t="shared" si="11"/>
        <v>#DIV/0!</v>
      </c>
      <c r="BL73" s="467" t="e">
        <f>IF(BK73&gt;0,BK73,0)</f>
        <v>#DIV/0!</v>
      </c>
      <c r="BM73" s="513"/>
      <c r="BN73" s="513"/>
      <c r="BO73" s="514">
        <f>SUM(BM73:BN73)</f>
        <v>0</v>
      </c>
      <c r="BP73" s="515" t="e">
        <f t="shared" si="12"/>
        <v>#DIV/0!</v>
      </c>
      <c r="BQ73" s="467" t="e">
        <f>IF(BP73&gt;0,BP73,0)</f>
        <v>#DIV/0!</v>
      </c>
      <c r="BR73" s="513"/>
      <c r="BS73" s="513"/>
      <c r="BT73" s="514">
        <f>SUM(BR73:BS73)</f>
        <v>0</v>
      </c>
      <c r="BU73" s="515" t="e">
        <f t="shared" si="13"/>
        <v>#DIV/0!</v>
      </c>
      <c r="BV73" s="467" t="e">
        <f>IF(BU73&gt;0,BU73,0)</f>
        <v>#DIV/0!</v>
      </c>
      <c r="BW73" s="513"/>
      <c r="BX73" s="513"/>
      <c r="BY73" s="514">
        <f>SUM(BW73:BX73)</f>
        <v>0</v>
      </c>
      <c r="BZ73" s="515" t="e">
        <f t="shared" si="14"/>
        <v>#DIV/0!</v>
      </c>
      <c r="CA73" s="467" t="e">
        <f>IF(BZ73&gt;0,BZ73,0)</f>
        <v>#DIV/0!</v>
      </c>
      <c r="CB73" s="425">
        <f t="shared" si="15"/>
        <v>0</v>
      </c>
      <c r="CC73" s="171" t="e">
        <f>S73-CB73</f>
        <v>#DIV/0!</v>
      </c>
    </row>
    <row r="74" spans="1:81" ht="16.5" thickBot="1" x14ac:dyDescent="0.3">
      <c r="A74" s="91"/>
      <c r="B74" s="92"/>
      <c r="C74" s="92"/>
      <c r="D74" s="92"/>
      <c r="E74" s="92" t="s">
        <v>138</v>
      </c>
      <c r="F74" s="580"/>
      <c r="G74" s="580"/>
      <c r="H74" s="580"/>
      <c r="I74" s="322" t="e">
        <f t="shared" si="110"/>
        <v>#DIV/0!</v>
      </c>
      <c r="J74" s="322" t="e">
        <f t="shared" si="93"/>
        <v>#DIV/0!</v>
      </c>
      <c r="K74" s="265"/>
      <c r="L74" s="338"/>
      <c r="M74" s="94"/>
      <c r="N74" s="95"/>
      <c r="O74" s="162"/>
      <c r="P74" s="359" t="e">
        <f t="shared" si="45"/>
        <v>#DIV/0!</v>
      </c>
      <c r="Q74" s="94"/>
      <c r="R74" s="94"/>
      <c r="S74" s="94"/>
      <c r="T74" s="211" t="e">
        <f>AVERAGE(W74+Y74+Z74+#REF!+#REF!+#REF!+#REF!+#REF!+#REF!)</f>
        <v>#REF!</v>
      </c>
      <c r="U74" s="221"/>
      <c r="V74" s="197"/>
      <c r="W74" s="203">
        <f t="shared" ref="W74:W81" si="113">V74+U74</f>
        <v>0</v>
      </c>
      <c r="X74" s="222" t="e">
        <f t="shared" ref="X74:X84" si="114">P74-W74</f>
        <v>#DIV/0!</v>
      </c>
      <c r="Y74" s="516"/>
      <c r="Z74" s="517"/>
      <c r="AA74" s="518">
        <f>SUM(Y74:Z74)</f>
        <v>0</v>
      </c>
      <c r="AB74" s="519" t="e">
        <f t="shared" ref="AB74:AB81" si="115">$P74-AA74</f>
        <v>#DIV/0!</v>
      </c>
      <c r="AC74" s="520"/>
      <c r="AD74" s="517"/>
      <c r="AE74" s="517"/>
      <c r="AF74" s="518">
        <f>SUM(AD74:AE74)</f>
        <v>0</v>
      </c>
      <c r="AG74" s="553" t="e">
        <f t="shared" si="111"/>
        <v>#DIV/0!</v>
      </c>
      <c r="AH74" s="555"/>
      <c r="AI74" s="517"/>
      <c r="AJ74" s="517"/>
      <c r="AK74" s="554">
        <f>SUM(AI74:AJ74)</f>
        <v>0</v>
      </c>
      <c r="AL74" s="553" t="e">
        <f t="shared" si="112"/>
        <v>#DIV/0!</v>
      </c>
      <c r="AM74" s="555"/>
      <c r="AN74" s="517"/>
      <c r="AO74" s="517"/>
      <c r="AP74" s="518">
        <f>SUM(AN74:AO74)</f>
        <v>0</v>
      </c>
      <c r="AQ74" s="553" t="e">
        <f t="shared" ref="AQ74:AQ84" si="116">$P74-AP74</f>
        <v>#DIV/0!</v>
      </c>
      <c r="AR74" s="555"/>
      <c r="AS74" s="517"/>
      <c r="AT74" s="517"/>
      <c r="AU74" s="518">
        <f>SUM(AS74:AT74)</f>
        <v>0</v>
      </c>
      <c r="AV74" s="519" t="e">
        <f t="shared" ref="AV74:AV84" si="117">$P74-AU74</f>
        <v>#DIV/0!</v>
      </c>
      <c r="AW74" s="520"/>
      <c r="AX74" s="517"/>
      <c r="AY74" s="517"/>
      <c r="AZ74" s="518">
        <f>SUM(AX74:AY74)</f>
        <v>0</v>
      </c>
      <c r="BA74" s="519" t="e">
        <f t="shared" ref="BA74:BA84" si="118">$P74-AZ74</f>
        <v>#DIV/0!</v>
      </c>
      <c r="BB74" s="520"/>
      <c r="BC74" s="517"/>
      <c r="BD74" s="517"/>
      <c r="BE74" s="518">
        <f>SUM(BC74:BD74)</f>
        <v>0</v>
      </c>
      <c r="BF74" s="519" t="e">
        <f t="shared" ref="BF74:BF84" si="119">$P74-BE74</f>
        <v>#DIV/0!</v>
      </c>
      <c r="BG74" s="520"/>
      <c r="BH74" s="517"/>
      <c r="BI74" s="517"/>
      <c r="BJ74" s="518">
        <f>SUM(BH74:BI74)</f>
        <v>0</v>
      </c>
      <c r="BK74" s="519" t="e">
        <f t="shared" ref="BK74:BK84" si="120">$P74-BJ74</f>
        <v>#DIV/0!</v>
      </c>
      <c r="BL74" s="520"/>
      <c r="BM74" s="517"/>
      <c r="BN74" s="517"/>
      <c r="BO74" s="518">
        <f>SUM(BM74:BN74)</f>
        <v>0</v>
      </c>
      <c r="BP74" s="519" t="e">
        <f t="shared" ref="BP74:BP84" si="121">$P74-BO74</f>
        <v>#DIV/0!</v>
      </c>
      <c r="BQ74" s="520"/>
      <c r="BR74" s="517"/>
      <c r="BS74" s="517"/>
      <c r="BT74" s="518">
        <f>SUM(BR74:BS74)</f>
        <v>0</v>
      </c>
      <c r="BU74" s="519" t="e">
        <f t="shared" ref="BU74:BU84" si="122">$P74-BT74</f>
        <v>#DIV/0!</v>
      </c>
      <c r="BV74" s="520"/>
      <c r="BW74" s="517"/>
      <c r="BX74" s="517"/>
      <c r="BY74" s="518">
        <f>SUM(BW74:BX74)</f>
        <v>0</v>
      </c>
      <c r="BZ74" s="519" t="e">
        <f t="shared" ref="BZ74:BZ84" si="123">$P74-BY74</f>
        <v>#DIV/0!</v>
      </c>
      <c r="CA74" s="520"/>
      <c r="CB74" s="427">
        <f t="shared" ref="CB74:CB80" si="124">BY74+BT74+BO74+BJ74+BE74+AZ74+AU74+AP74+AK74+AF74+AA74+H74+G74+F74</f>
        <v>0</v>
      </c>
      <c r="CC74" s="379"/>
    </row>
    <row r="75" spans="1:81" x14ac:dyDescent="0.25">
      <c r="A75" s="78" t="s">
        <v>24</v>
      </c>
      <c r="B75" s="97"/>
      <c r="C75" s="97"/>
      <c r="D75" s="97"/>
      <c r="E75" s="79" t="s">
        <v>139</v>
      </c>
      <c r="F75" s="576"/>
      <c r="G75" s="576"/>
      <c r="H75" s="576"/>
      <c r="I75" s="320" t="e">
        <f t="shared" si="110"/>
        <v>#DIV/0!</v>
      </c>
      <c r="J75" s="320" t="e">
        <f t="shared" si="93"/>
        <v>#DIV/0!</v>
      </c>
      <c r="K75" s="263"/>
      <c r="L75" s="335"/>
      <c r="M75" s="80"/>
      <c r="N75" s="81"/>
      <c r="O75" s="163"/>
      <c r="P75" s="357" t="e">
        <f t="shared" si="45"/>
        <v>#DIV/0!</v>
      </c>
      <c r="Q75" s="80"/>
      <c r="R75" s="80"/>
      <c r="S75" s="80"/>
      <c r="T75" s="210" t="e">
        <f>AVERAGE(W75+Y75+Z75+#REF!+#REF!+#REF!+#REF!+#REF!+#REF!)</f>
        <v>#REF!</v>
      </c>
      <c r="U75" s="217"/>
      <c r="V75" s="195"/>
      <c r="W75" s="201">
        <f t="shared" si="113"/>
        <v>0</v>
      </c>
      <c r="X75" s="218" t="e">
        <f t="shared" si="114"/>
        <v>#DIV/0!</v>
      </c>
      <c r="Y75" s="507"/>
      <c r="Z75" s="508"/>
      <c r="AA75" s="509">
        <f>SUM(Y75:Z75)</f>
        <v>0</v>
      </c>
      <c r="AB75" s="510" t="e">
        <f t="shared" si="115"/>
        <v>#DIV/0!</v>
      </c>
      <c r="AC75" s="511"/>
      <c r="AD75" s="508"/>
      <c r="AE75" s="508"/>
      <c r="AF75" s="509">
        <f>SUM(AD75:AE75)</f>
        <v>0</v>
      </c>
      <c r="AG75" s="548" t="e">
        <f t="shared" si="111"/>
        <v>#DIV/0!</v>
      </c>
      <c r="AH75" s="549"/>
      <c r="AI75" s="508"/>
      <c r="AJ75" s="508"/>
      <c r="AK75" s="550">
        <f>SUM(AI75:AJ75)</f>
        <v>0</v>
      </c>
      <c r="AL75" s="548" t="e">
        <f t="shared" si="112"/>
        <v>#DIV/0!</v>
      </c>
      <c r="AM75" s="549"/>
      <c r="AN75" s="508"/>
      <c r="AO75" s="508"/>
      <c r="AP75" s="509">
        <f>SUM(AN75:AO75)</f>
        <v>0</v>
      </c>
      <c r="AQ75" s="548" t="e">
        <f t="shared" si="116"/>
        <v>#DIV/0!</v>
      </c>
      <c r="AR75" s="549"/>
      <c r="AS75" s="508"/>
      <c r="AT75" s="508"/>
      <c r="AU75" s="509">
        <f>SUM(AS75:AT75)</f>
        <v>0</v>
      </c>
      <c r="AV75" s="510" t="e">
        <f t="shared" si="117"/>
        <v>#DIV/0!</v>
      </c>
      <c r="AW75" s="511"/>
      <c r="AX75" s="508"/>
      <c r="AY75" s="508"/>
      <c r="AZ75" s="509">
        <f>SUM(AX75:AY75)</f>
        <v>0</v>
      </c>
      <c r="BA75" s="510" t="e">
        <f t="shared" si="118"/>
        <v>#DIV/0!</v>
      </c>
      <c r="BB75" s="511"/>
      <c r="BC75" s="508"/>
      <c r="BD75" s="508"/>
      <c r="BE75" s="509">
        <f>SUM(BC75:BD75)</f>
        <v>0</v>
      </c>
      <c r="BF75" s="510" t="e">
        <f t="shared" si="119"/>
        <v>#DIV/0!</v>
      </c>
      <c r="BG75" s="511"/>
      <c r="BH75" s="508"/>
      <c r="BI75" s="508"/>
      <c r="BJ75" s="509">
        <f>SUM(BH75:BI75)</f>
        <v>0</v>
      </c>
      <c r="BK75" s="510" t="e">
        <f t="shared" si="120"/>
        <v>#DIV/0!</v>
      </c>
      <c r="BL75" s="511"/>
      <c r="BM75" s="508"/>
      <c r="BN75" s="508"/>
      <c r="BO75" s="509">
        <f>SUM(BM75:BN75)</f>
        <v>0</v>
      </c>
      <c r="BP75" s="510" t="e">
        <f t="shared" si="121"/>
        <v>#DIV/0!</v>
      </c>
      <c r="BQ75" s="511"/>
      <c r="BR75" s="508"/>
      <c r="BS75" s="508"/>
      <c r="BT75" s="509">
        <f>SUM(BR75:BS75)</f>
        <v>0</v>
      </c>
      <c r="BU75" s="510" t="e">
        <f t="shared" si="122"/>
        <v>#DIV/0!</v>
      </c>
      <c r="BV75" s="511"/>
      <c r="BW75" s="508"/>
      <c r="BX75" s="508"/>
      <c r="BY75" s="509">
        <f>SUM(BW75:BX75)</f>
        <v>0</v>
      </c>
      <c r="BZ75" s="510" t="e">
        <f t="shared" si="123"/>
        <v>#DIV/0!</v>
      </c>
      <c r="CA75" s="511"/>
      <c r="CB75" s="423">
        <f t="shared" si="124"/>
        <v>0</v>
      </c>
      <c r="CC75" s="376"/>
    </row>
    <row r="76" spans="1:81" x14ac:dyDescent="0.25">
      <c r="A76" s="83"/>
      <c r="B76" s="84"/>
      <c r="C76" s="84"/>
      <c r="D76" s="278"/>
      <c r="E76" s="108" t="s">
        <v>172</v>
      </c>
      <c r="F76" s="578"/>
      <c r="G76" s="578"/>
      <c r="H76" s="578"/>
      <c r="I76" s="311" t="e">
        <f t="shared" si="110"/>
        <v>#DIV/0!</v>
      </c>
      <c r="J76" s="311" t="e">
        <f t="shared" si="93"/>
        <v>#DIV/0!</v>
      </c>
      <c r="K76" s="85"/>
      <c r="L76" s="336"/>
      <c r="M76" s="86"/>
      <c r="N76" s="87"/>
      <c r="O76" s="161"/>
      <c r="P76" s="358" t="e">
        <f t="shared" si="45"/>
        <v>#DIV/0!</v>
      </c>
      <c r="Q76" s="86"/>
      <c r="R76" s="86"/>
      <c r="S76" s="86"/>
      <c r="T76" s="208" t="e">
        <f>AVERAGE(W76+Y76+Z76+#REF!+#REF!+#REF!+#REF!+#REF!+#REF!)</f>
        <v>#REF!</v>
      </c>
      <c r="U76" s="219"/>
      <c r="V76" s="196"/>
      <c r="W76" s="202">
        <f t="shared" si="113"/>
        <v>0</v>
      </c>
      <c r="X76" s="220" t="e">
        <f t="shared" si="114"/>
        <v>#DIV/0!</v>
      </c>
      <c r="Y76" s="512"/>
      <c r="Z76" s="513"/>
      <c r="AA76" s="514">
        <f>SUM(Y76:Z76)</f>
        <v>0</v>
      </c>
      <c r="AB76" s="515" t="e">
        <f t="shared" si="115"/>
        <v>#DIV/0!</v>
      </c>
      <c r="AC76" s="467"/>
      <c r="AD76" s="513"/>
      <c r="AE76" s="513"/>
      <c r="AF76" s="514">
        <f>SUM(AD76:AE76)</f>
        <v>0</v>
      </c>
      <c r="AG76" s="551" t="e">
        <f t="shared" si="111"/>
        <v>#DIV/0!</v>
      </c>
      <c r="AH76" s="476"/>
      <c r="AI76" s="513"/>
      <c r="AJ76" s="513"/>
      <c r="AK76" s="552">
        <f>SUM(AI76:AJ76)</f>
        <v>0</v>
      </c>
      <c r="AL76" s="551" t="e">
        <f t="shared" si="112"/>
        <v>#DIV/0!</v>
      </c>
      <c r="AM76" s="476"/>
      <c r="AN76" s="513"/>
      <c r="AO76" s="513"/>
      <c r="AP76" s="514">
        <f>SUM(AN76:AO76)</f>
        <v>0</v>
      </c>
      <c r="AQ76" s="551" t="e">
        <f t="shared" si="116"/>
        <v>#DIV/0!</v>
      </c>
      <c r="AR76" s="476"/>
      <c r="AS76" s="513"/>
      <c r="AT76" s="513"/>
      <c r="AU76" s="514">
        <f>SUM(AS76:AT76)</f>
        <v>0</v>
      </c>
      <c r="AV76" s="515" t="e">
        <f t="shared" si="117"/>
        <v>#DIV/0!</v>
      </c>
      <c r="AW76" s="467"/>
      <c r="AX76" s="513"/>
      <c r="AY76" s="513"/>
      <c r="AZ76" s="514">
        <f>SUM(AX76:AY76)</f>
        <v>0</v>
      </c>
      <c r="BA76" s="515" t="e">
        <f t="shared" si="118"/>
        <v>#DIV/0!</v>
      </c>
      <c r="BB76" s="467"/>
      <c r="BC76" s="513"/>
      <c r="BD76" s="513"/>
      <c r="BE76" s="514">
        <f>SUM(BC76:BD76)</f>
        <v>0</v>
      </c>
      <c r="BF76" s="515" t="e">
        <f t="shared" si="119"/>
        <v>#DIV/0!</v>
      </c>
      <c r="BG76" s="467"/>
      <c r="BH76" s="513"/>
      <c r="BI76" s="513"/>
      <c r="BJ76" s="514">
        <f>SUM(BH76:BI76)</f>
        <v>0</v>
      </c>
      <c r="BK76" s="515" t="e">
        <f t="shared" si="120"/>
        <v>#DIV/0!</v>
      </c>
      <c r="BL76" s="467"/>
      <c r="BM76" s="513"/>
      <c r="BN76" s="513"/>
      <c r="BO76" s="514">
        <f>SUM(BM76:BN76)</f>
        <v>0</v>
      </c>
      <c r="BP76" s="515" t="e">
        <f t="shared" si="121"/>
        <v>#DIV/0!</v>
      </c>
      <c r="BQ76" s="467"/>
      <c r="BR76" s="513"/>
      <c r="BS76" s="513"/>
      <c r="BT76" s="514">
        <f>SUM(BR76:BS76)</f>
        <v>0</v>
      </c>
      <c r="BU76" s="515" t="e">
        <f t="shared" si="122"/>
        <v>#DIV/0!</v>
      </c>
      <c r="BV76" s="467"/>
      <c r="BW76" s="513"/>
      <c r="BX76" s="513"/>
      <c r="BY76" s="514">
        <f>SUM(BW76:BX76)</f>
        <v>0</v>
      </c>
      <c r="BZ76" s="515" t="e">
        <f t="shared" si="123"/>
        <v>#DIV/0!</v>
      </c>
      <c r="CA76" s="467"/>
      <c r="CB76" s="424">
        <f t="shared" si="124"/>
        <v>0</v>
      </c>
      <c r="CC76" s="377"/>
    </row>
    <row r="77" spans="1:81" x14ac:dyDescent="0.25">
      <c r="A77" s="83"/>
      <c r="B77" s="84" t="s">
        <v>91</v>
      </c>
      <c r="C77" s="84"/>
      <c r="D77" s="84"/>
      <c r="E77" s="84" t="s">
        <v>258</v>
      </c>
      <c r="F77" s="578"/>
      <c r="G77" s="578"/>
      <c r="H77" s="578"/>
      <c r="I77" s="311" t="e">
        <f t="shared" si="110"/>
        <v>#DIV/0!</v>
      </c>
      <c r="J77" s="311" t="e">
        <f t="shared" si="93"/>
        <v>#DIV/0!</v>
      </c>
      <c r="K77" s="85"/>
      <c r="L77" s="336"/>
      <c r="M77" s="86"/>
      <c r="N77" s="87"/>
      <c r="O77" s="161"/>
      <c r="P77" s="358" t="e">
        <f t="shared" si="45"/>
        <v>#DIV/0!</v>
      </c>
      <c r="Q77" s="86"/>
      <c r="R77" s="86"/>
      <c r="S77" s="86"/>
      <c r="T77" s="208" t="e">
        <f>AVERAGE(W77+Y77+Z77+#REF!+#REF!+#REF!+#REF!+#REF!+#REF!)</f>
        <v>#REF!</v>
      </c>
      <c r="U77" s="219"/>
      <c r="V77" s="196"/>
      <c r="W77" s="202">
        <f t="shared" si="113"/>
        <v>0</v>
      </c>
      <c r="X77" s="220" t="e">
        <f t="shared" si="114"/>
        <v>#DIV/0!</v>
      </c>
      <c r="Y77" s="512"/>
      <c r="Z77" s="513"/>
      <c r="AA77" s="514">
        <f>SUM(Y77:Z77)</f>
        <v>0</v>
      </c>
      <c r="AB77" s="515" t="e">
        <f t="shared" si="115"/>
        <v>#DIV/0!</v>
      </c>
      <c r="AC77" s="467"/>
      <c r="AD77" s="513"/>
      <c r="AE77" s="513"/>
      <c r="AF77" s="514">
        <f>SUM(AD77:AE77)</f>
        <v>0</v>
      </c>
      <c r="AG77" s="551" t="e">
        <f t="shared" si="111"/>
        <v>#DIV/0!</v>
      </c>
      <c r="AH77" s="476"/>
      <c r="AI77" s="513"/>
      <c r="AJ77" s="513"/>
      <c r="AK77" s="552">
        <f>SUM(AI77:AJ77)</f>
        <v>0</v>
      </c>
      <c r="AL77" s="551" t="e">
        <f t="shared" si="112"/>
        <v>#DIV/0!</v>
      </c>
      <c r="AM77" s="476"/>
      <c r="AN77" s="513"/>
      <c r="AO77" s="513"/>
      <c r="AP77" s="514">
        <f>SUM(AN77:AO77)</f>
        <v>0</v>
      </c>
      <c r="AQ77" s="551" t="e">
        <f t="shared" si="116"/>
        <v>#DIV/0!</v>
      </c>
      <c r="AR77" s="476"/>
      <c r="AS77" s="513"/>
      <c r="AT77" s="513"/>
      <c r="AU77" s="514">
        <f>SUM(AS77:AT77)</f>
        <v>0</v>
      </c>
      <c r="AV77" s="515" t="e">
        <f t="shared" si="117"/>
        <v>#DIV/0!</v>
      </c>
      <c r="AW77" s="467"/>
      <c r="AX77" s="513"/>
      <c r="AY77" s="513"/>
      <c r="AZ77" s="514">
        <f>SUM(AX77:AY77)</f>
        <v>0</v>
      </c>
      <c r="BA77" s="515" t="e">
        <f t="shared" si="118"/>
        <v>#DIV/0!</v>
      </c>
      <c r="BB77" s="467"/>
      <c r="BC77" s="513"/>
      <c r="BD77" s="513"/>
      <c r="BE77" s="514">
        <f>SUM(BC77:BD77)</f>
        <v>0</v>
      </c>
      <c r="BF77" s="515" t="e">
        <f t="shared" si="119"/>
        <v>#DIV/0!</v>
      </c>
      <c r="BG77" s="467"/>
      <c r="BH77" s="513"/>
      <c r="BI77" s="513"/>
      <c r="BJ77" s="514">
        <f>SUM(BH77:BI77)</f>
        <v>0</v>
      </c>
      <c r="BK77" s="515" t="e">
        <f t="shared" si="120"/>
        <v>#DIV/0!</v>
      </c>
      <c r="BL77" s="467"/>
      <c r="BM77" s="513"/>
      <c r="BN77" s="513"/>
      <c r="BO77" s="514">
        <f>SUM(BM77:BN77)</f>
        <v>0</v>
      </c>
      <c r="BP77" s="515" t="e">
        <f t="shared" si="121"/>
        <v>#DIV/0!</v>
      </c>
      <c r="BQ77" s="467"/>
      <c r="BR77" s="513"/>
      <c r="BS77" s="513"/>
      <c r="BT77" s="514">
        <f>SUM(BR77:BS77)</f>
        <v>0</v>
      </c>
      <c r="BU77" s="515" t="e">
        <f t="shared" si="122"/>
        <v>#DIV/0!</v>
      </c>
      <c r="BV77" s="467"/>
      <c r="BW77" s="513"/>
      <c r="BX77" s="513"/>
      <c r="BY77" s="514">
        <f>SUM(BW77:BX77)</f>
        <v>0</v>
      </c>
      <c r="BZ77" s="515" t="e">
        <f t="shared" si="123"/>
        <v>#DIV/0!</v>
      </c>
      <c r="CA77" s="467"/>
      <c r="CB77" s="424">
        <f t="shared" si="124"/>
        <v>0</v>
      </c>
      <c r="CC77" s="377"/>
    </row>
    <row r="78" spans="1:81" x14ac:dyDescent="0.25">
      <c r="A78" s="88"/>
      <c r="B78" s="84"/>
      <c r="C78" s="84"/>
      <c r="D78" s="84"/>
      <c r="E78" s="90" t="s">
        <v>140</v>
      </c>
      <c r="F78" s="578"/>
      <c r="G78" s="578"/>
      <c r="H78" s="578"/>
      <c r="I78" s="311" t="e">
        <f t="shared" si="110"/>
        <v>#DIV/0!</v>
      </c>
      <c r="J78" s="311" t="e">
        <f t="shared" si="93"/>
        <v>#DIV/0!</v>
      </c>
      <c r="K78" s="85"/>
      <c r="L78" s="336"/>
      <c r="M78" s="86"/>
      <c r="N78" s="87"/>
      <c r="O78" s="161"/>
      <c r="P78" s="358" t="e">
        <f t="shared" si="45"/>
        <v>#DIV/0!</v>
      </c>
      <c r="Q78" s="86"/>
      <c r="R78" s="86"/>
      <c r="S78" s="86"/>
      <c r="T78" s="208" t="e">
        <f>AVERAGE(W78+Y78+Z78+#REF!+#REF!+#REF!+#REF!+#REF!+#REF!)</f>
        <v>#REF!</v>
      </c>
      <c r="U78" s="219"/>
      <c r="V78" s="196"/>
      <c r="W78" s="202">
        <f t="shared" si="113"/>
        <v>0</v>
      </c>
      <c r="X78" s="220" t="e">
        <f t="shared" si="114"/>
        <v>#DIV/0!</v>
      </c>
      <c r="Y78" s="512"/>
      <c r="Z78" s="513"/>
      <c r="AA78" s="514">
        <f>SUM(Y78:Z78)</f>
        <v>0</v>
      </c>
      <c r="AB78" s="515" t="e">
        <f t="shared" si="115"/>
        <v>#DIV/0!</v>
      </c>
      <c r="AC78" s="467"/>
      <c r="AD78" s="513"/>
      <c r="AE78" s="513"/>
      <c r="AF78" s="514">
        <f>SUM(AD78:AE78)</f>
        <v>0</v>
      </c>
      <c r="AG78" s="551" t="e">
        <f t="shared" si="111"/>
        <v>#DIV/0!</v>
      </c>
      <c r="AH78" s="476"/>
      <c r="AI78" s="513"/>
      <c r="AJ78" s="513"/>
      <c r="AK78" s="552">
        <f>SUM(AI78:AJ78)</f>
        <v>0</v>
      </c>
      <c r="AL78" s="551" t="e">
        <f t="shared" si="112"/>
        <v>#DIV/0!</v>
      </c>
      <c r="AM78" s="476"/>
      <c r="AN78" s="513"/>
      <c r="AO78" s="513"/>
      <c r="AP78" s="514">
        <f>SUM(AN78:AO78)</f>
        <v>0</v>
      </c>
      <c r="AQ78" s="551" t="e">
        <f t="shared" si="116"/>
        <v>#DIV/0!</v>
      </c>
      <c r="AR78" s="476"/>
      <c r="AS78" s="513"/>
      <c r="AT78" s="513"/>
      <c r="AU78" s="514">
        <f>SUM(AS78:AT78)</f>
        <v>0</v>
      </c>
      <c r="AV78" s="515" t="e">
        <f t="shared" si="117"/>
        <v>#DIV/0!</v>
      </c>
      <c r="AW78" s="467"/>
      <c r="AX78" s="513"/>
      <c r="AY78" s="513"/>
      <c r="AZ78" s="514">
        <f>SUM(AX78:AY78)</f>
        <v>0</v>
      </c>
      <c r="BA78" s="515" t="e">
        <f t="shared" si="118"/>
        <v>#DIV/0!</v>
      </c>
      <c r="BB78" s="467"/>
      <c r="BC78" s="513"/>
      <c r="BD78" s="513"/>
      <c r="BE78" s="514">
        <f>SUM(BC78:BD78)</f>
        <v>0</v>
      </c>
      <c r="BF78" s="515" t="e">
        <f t="shared" si="119"/>
        <v>#DIV/0!</v>
      </c>
      <c r="BG78" s="467"/>
      <c r="BH78" s="513"/>
      <c r="BI78" s="513"/>
      <c r="BJ78" s="514">
        <f>SUM(BH78:BI78)</f>
        <v>0</v>
      </c>
      <c r="BK78" s="515" t="e">
        <f t="shared" si="120"/>
        <v>#DIV/0!</v>
      </c>
      <c r="BL78" s="467"/>
      <c r="BM78" s="513"/>
      <c r="BN78" s="513"/>
      <c r="BO78" s="514">
        <f>SUM(BM78:BN78)</f>
        <v>0</v>
      </c>
      <c r="BP78" s="515" t="e">
        <f t="shared" si="121"/>
        <v>#DIV/0!</v>
      </c>
      <c r="BQ78" s="467"/>
      <c r="BR78" s="513"/>
      <c r="BS78" s="513"/>
      <c r="BT78" s="514">
        <f>SUM(BR78:BS78)</f>
        <v>0</v>
      </c>
      <c r="BU78" s="515" t="e">
        <f t="shared" si="122"/>
        <v>#DIV/0!</v>
      </c>
      <c r="BV78" s="467"/>
      <c r="BW78" s="513"/>
      <c r="BX78" s="513"/>
      <c r="BY78" s="514">
        <f>SUM(BW78:BX78)</f>
        <v>0</v>
      </c>
      <c r="BZ78" s="515" t="e">
        <f t="shared" si="123"/>
        <v>#DIV/0!</v>
      </c>
      <c r="CA78" s="467"/>
      <c r="CB78" s="424">
        <f t="shared" si="124"/>
        <v>0</v>
      </c>
      <c r="CC78" s="377"/>
    </row>
    <row r="79" spans="1:81" x14ac:dyDescent="0.25">
      <c r="A79" s="88"/>
      <c r="B79" s="84"/>
      <c r="C79" s="84"/>
      <c r="D79" s="84"/>
      <c r="E79" s="84" t="s">
        <v>141</v>
      </c>
      <c r="F79" s="578"/>
      <c r="G79" s="578"/>
      <c r="H79" s="578"/>
      <c r="I79" s="311" t="e">
        <f t="shared" si="110"/>
        <v>#DIV/0!</v>
      </c>
      <c r="J79" s="311" t="e">
        <f t="shared" si="93"/>
        <v>#DIV/0!</v>
      </c>
      <c r="K79" s="85"/>
      <c r="L79" s="336"/>
      <c r="M79" s="86"/>
      <c r="N79" s="87"/>
      <c r="O79" s="161"/>
      <c r="P79" s="358" t="e">
        <f t="shared" si="45"/>
        <v>#DIV/0!</v>
      </c>
      <c r="Q79" s="86"/>
      <c r="R79" s="86"/>
      <c r="S79" s="86"/>
      <c r="T79" s="208" t="e">
        <f>AVERAGE(W79+Y79+Z79+#REF!+#REF!+#REF!+#REF!+#REF!+#REF!)</f>
        <v>#REF!</v>
      </c>
      <c r="U79" s="219"/>
      <c r="V79" s="196"/>
      <c r="W79" s="202">
        <f t="shared" si="113"/>
        <v>0</v>
      </c>
      <c r="X79" s="220" t="e">
        <f t="shared" si="114"/>
        <v>#DIV/0!</v>
      </c>
      <c r="Y79" s="512"/>
      <c r="Z79" s="513"/>
      <c r="AA79" s="514">
        <f>SUM(Y79:Z79)</f>
        <v>0</v>
      </c>
      <c r="AB79" s="515" t="e">
        <f t="shared" si="115"/>
        <v>#DIV/0!</v>
      </c>
      <c r="AC79" s="467"/>
      <c r="AD79" s="513"/>
      <c r="AE79" s="513"/>
      <c r="AF79" s="514">
        <f>SUM(AD79:AE79)</f>
        <v>0</v>
      </c>
      <c r="AG79" s="551" t="e">
        <f t="shared" si="111"/>
        <v>#DIV/0!</v>
      </c>
      <c r="AH79" s="476"/>
      <c r="AI79" s="513"/>
      <c r="AJ79" s="513"/>
      <c r="AK79" s="552">
        <f>SUM(AI79:AJ79)</f>
        <v>0</v>
      </c>
      <c r="AL79" s="551" t="e">
        <f t="shared" si="112"/>
        <v>#DIV/0!</v>
      </c>
      <c r="AM79" s="476"/>
      <c r="AN79" s="513"/>
      <c r="AO79" s="513"/>
      <c r="AP79" s="514">
        <f>SUM(AN79:AO79)</f>
        <v>0</v>
      </c>
      <c r="AQ79" s="551" t="e">
        <f t="shared" si="116"/>
        <v>#DIV/0!</v>
      </c>
      <c r="AR79" s="476"/>
      <c r="AS79" s="513"/>
      <c r="AT79" s="513"/>
      <c r="AU79" s="514">
        <f>SUM(AS79:AT79)</f>
        <v>0</v>
      </c>
      <c r="AV79" s="515" t="e">
        <f t="shared" si="117"/>
        <v>#DIV/0!</v>
      </c>
      <c r="AW79" s="467"/>
      <c r="AX79" s="513"/>
      <c r="AY79" s="513"/>
      <c r="AZ79" s="514">
        <f>SUM(AX79:AY79)</f>
        <v>0</v>
      </c>
      <c r="BA79" s="515" t="e">
        <f t="shared" si="118"/>
        <v>#DIV/0!</v>
      </c>
      <c r="BB79" s="467"/>
      <c r="BC79" s="513"/>
      <c r="BD79" s="513"/>
      <c r="BE79" s="514">
        <f>SUM(BC79:BD79)</f>
        <v>0</v>
      </c>
      <c r="BF79" s="515" t="e">
        <f t="shared" si="119"/>
        <v>#DIV/0!</v>
      </c>
      <c r="BG79" s="467"/>
      <c r="BH79" s="513"/>
      <c r="BI79" s="513"/>
      <c r="BJ79" s="514">
        <f>SUM(BH79:BI79)</f>
        <v>0</v>
      </c>
      <c r="BK79" s="515" t="e">
        <f t="shared" si="120"/>
        <v>#DIV/0!</v>
      </c>
      <c r="BL79" s="467"/>
      <c r="BM79" s="513"/>
      <c r="BN79" s="513"/>
      <c r="BO79" s="514">
        <f>SUM(BM79:BN79)</f>
        <v>0</v>
      </c>
      <c r="BP79" s="515" t="e">
        <f t="shared" si="121"/>
        <v>#DIV/0!</v>
      </c>
      <c r="BQ79" s="467"/>
      <c r="BR79" s="513"/>
      <c r="BS79" s="513"/>
      <c r="BT79" s="514">
        <f>SUM(BR79:BS79)</f>
        <v>0</v>
      </c>
      <c r="BU79" s="515" t="e">
        <f t="shared" si="122"/>
        <v>#DIV/0!</v>
      </c>
      <c r="BV79" s="467"/>
      <c r="BW79" s="513"/>
      <c r="BX79" s="513"/>
      <c r="BY79" s="514">
        <f>SUM(BW79:BX79)</f>
        <v>0</v>
      </c>
      <c r="BZ79" s="515" t="e">
        <f t="shared" si="123"/>
        <v>#DIV/0!</v>
      </c>
      <c r="CA79" s="467"/>
      <c r="CB79" s="424">
        <f t="shared" si="124"/>
        <v>0</v>
      </c>
      <c r="CC79" s="377"/>
    </row>
    <row r="80" spans="1:81" ht="16.5" thickBot="1" x14ac:dyDescent="0.3">
      <c r="A80" s="91"/>
      <c r="B80" s="92"/>
      <c r="C80" s="92"/>
      <c r="D80" s="92"/>
      <c r="E80" s="92" t="s">
        <v>142</v>
      </c>
      <c r="F80" s="580"/>
      <c r="G80" s="580"/>
      <c r="H80" s="580"/>
      <c r="I80" s="322" t="e">
        <f t="shared" si="110"/>
        <v>#DIV/0!</v>
      </c>
      <c r="J80" s="322" t="e">
        <f t="shared" si="93"/>
        <v>#DIV/0!</v>
      </c>
      <c r="K80" s="265"/>
      <c r="L80" s="338"/>
      <c r="M80" s="94"/>
      <c r="N80" s="95"/>
      <c r="O80" s="162">
        <v>0</v>
      </c>
      <c r="P80" s="359" t="e">
        <f t="shared" si="45"/>
        <v>#DIV/0!</v>
      </c>
      <c r="Q80" s="101"/>
      <c r="R80" s="101"/>
      <c r="S80" s="101"/>
      <c r="T80" s="209" t="e">
        <f>AVERAGE(W80+Y80+Z80+#REF!+#REF!+#REF!+#REF!+#REF!+#REF!)</f>
        <v>#REF!</v>
      </c>
      <c r="U80" s="225"/>
      <c r="V80" s="199"/>
      <c r="W80" s="205">
        <f t="shared" si="113"/>
        <v>0</v>
      </c>
      <c r="X80" s="226" t="e">
        <f t="shared" si="114"/>
        <v>#DIV/0!</v>
      </c>
      <c r="Y80" s="530"/>
      <c r="Z80" s="531"/>
      <c r="AA80" s="532">
        <f>SUM(Y80:Z80)</f>
        <v>0</v>
      </c>
      <c r="AB80" s="533" t="e">
        <f t="shared" si="115"/>
        <v>#DIV/0!</v>
      </c>
      <c r="AC80" s="534"/>
      <c r="AD80" s="531"/>
      <c r="AE80" s="531"/>
      <c r="AF80" s="532">
        <f>SUM(AD80:AE80)</f>
        <v>0</v>
      </c>
      <c r="AG80" s="561" t="e">
        <f t="shared" si="111"/>
        <v>#DIV/0!</v>
      </c>
      <c r="AH80" s="562"/>
      <c r="AI80" s="531"/>
      <c r="AJ80" s="531"/>
      <c r="AK80" s="563">
        <f>SUM(AI80:AJ80)</f>
        <v>0</v>
      </c>
      <c r="AL80" s="561" t="e">
        <f t="shared" si="112"/>
        <v>#DIV/0!</v>
      </c>
      <c r="AM80" s="562"/>
      <c r="AN80" s="531"/>
      <c r="AO80" s="531"/>
      <c r="AP80" s="532">
        <f>SUM(AN80:AO80)</f>
        <v>0</v>
      </c>
      <c r="AQ80" s="561" t="e">
        <f t="shared" si="116"/>
        <v>#DIV/0!</v>
      </c>
      <c r="AR80" s="562"/>
      <c r="AS80" s="531"/>
      <c r="AT80" s="531"/>
      <c r="AU80" s="532">
        <f>SUM(AS80:AT80)</f>
        <v>0</v>
      </c>
      <c r="AV80" s="533" t="e">
        <f t="shared" si="117"/>
        <v>#DIV/0!</v>
      </c>
      <c r="AW80" s="534"/>
      <c r="AX80" s="531"/>
      <c r="AY80" s="531"/>
      <c r="AZ80" s="532">
        <f>SUM(AX80:AY80)</f>
        <v>0</v>
      </c>
      <c r="BA80" s="533" t="e">
        <f t="shared" si="118"/>
        <v>#DIV/0!</v>
      </c>
      <c r="BB80" s="534"/>
      <c r="BC80" s="531"/>
      <c r="BD80" s="531"/>
      <c r="BE80" s="532">
        <f>SUM(BC80:BD80)</f>
        <v>0</v>
      </c>
      <c r="BF80" s="533" t="e">
        <f t="shared" si="119"/>
        <v>#DIV/0!</v>
      </c>
      <c r="BG80" s="534"/>
      <c r="BH80" s="531"/>
      <c r="BI80" s="531"/>
      <c r="BJ80" s="532">
        <f>SUM(BH80:BI80)</f>
        <v>0</v>
      </c>
      <c r="BK80" s="533" t="e">
        <f t="shared" si="120"/>
        <v>#DIV/0!</v>
      </c>
      <c r="BL80" s="534"/>
      <c r="BM80" s="531"/>
      <c r="BN80" s="531"/>
      <c r="BO80" s="532">
        <f>SUM(BM80:BN80)</f>
        <v>0</v>
      </c>
      <c r="BP80" s="533" t="e">
        <f t="shared" si="121"/>
        <v>#DIV/0!</v>
      </c>
      <c r="BQ80" s="534"/>
      <c r="BR80" s="531"/>
      <c r="BS80" s="531"/>
      <c r="BT80" s="532">
        <f>SUM(BR80:BS80)</f>
        <v>0</v>
      </c>
      <c r="BU80" s="533" t="e">
        <f t="shared" si="122"/>
        <v>#DIV/0!</v>
      </c>
      <c r="BV80" s="534"/>
      <c r="BW80" s="531"/>
      <c r="BX80" s="531"/>
      <c r="BY80" s="532">
        <f>SUM(BW80:BX80)</f>
        <v>0</v>
      </c>
      <c r="BZ80" s="533" t="e">
        <f t="shared" si="123"/>
        <v>#DIV/0!</v>
      </c>
      <c r="CA80" s="534"/>
      <c r="CB80" s="427">
        <f t="shared" si="124"/>
        <v>0</v>
      </c>
      <c r="CC80" s="379"/>
    </row>
    <row r="81" spans="1:81" s="259" customFormat="1" ht="16.5" thickBot="1" x14ac:dyDescent="0.3">
      <c r="A81" s="250" t="s">
        <v>182</v>
      </c>
      <c r="B81" s="251"/>
      <c r="C81" s="251"/>
      <c r="D81" s="251"/>
      <c r="E81" s="251"/>
      <c r="F81" s="252">
        <f>SUM(F5:F80)</f>
        <v>15356</v>
      </c>
      <c r="G81" s="252">
        <f>SUM(G5:G80)</f>
        <v>12245</v>
      </c>
      <c r="H81" s="252">
        <f>SUM(H5:H80)</f>
        <v>12650</v>
      </c>
      <c r="I81" s="313">
        <f t="shared" si="110"/>
        <v>13417</v>
      </c>
      <c r="J81" s="329" t="e">
        <f>SUM(J5:J80)</f>
        <v>#DIV/0!</v>
      </c>
      <c r="K81" s="206"/>
      <c r="L81" s="345"/>
      <c r="M81" s="253"/>
      <c r="N81" s="254"/>
      <c r="O81" s="255" t="e">
        <f>J81-P81</f>
        <v>#DIV/0!</v>
      </c>
      <c r="P81" s="329" t="e">
        <f>SUM(P5:P80)</f>
        <v>#DIV/0!</v>
      </c>
      <c r="Q81" s="253"/>
      <c r="R81" s="256" t="e">
        <f>SUM(R5:R80)</f>
        <v>#DIV/0!</v>
      </c>
      <c r="S81" s="256" t="e">
        <f>SUM(S5:S80)</f>
        <v>#DIV/0!</v>
      </c>
      <c r="T81" s="257" t="e">
        <f>AVERAGE(W81+Y81+Z81+#REF!+#REF!+#REF!+#REF!+#REF!+#REF!)</f>
        <v>#REF!</v>
      </c>
      <c r="U81" s="258">
        <f>SUM(U5:U80)</f>
        <v>880</v>
      </c>
      <c r="V81" s="258">
        <f>SUM(V5:V80)</f>
        <v>7450</v>
      </c>
      <c r="W81" s="206">
        <f t="shared" si="113"/>
        <v>8330</v>
      </c>
      <c r="X81" s="449" t="e">
        <f t="shared" si="114"/>
        <v>#DIV/0!</v>
      </c>
      <c r="Y81" s="537">
        <f>SUM(Y5:Y80)</f>
        <v>0</v>
      </c>
      <c r="Z81" s="537">
        <f>SUM(Z5:Z80)</f>
        <v>0</v>
      </c>
      <c r="AA81" s="433">
        <f>SUM(Y81:Z81)</f>
        <v>0</v>
      </c>
      <c r="AB81" s="535" t="e">
        <f t="shared" si="115"/>
        <v>#DIV/0!</v>
      </c>
      <c r="AC81" s="536"/>
      <c r="AD81" s="537">
        <f>SUM(AD5:AD80)</f>
        <v>0</v>
      </c>
      <c r="AE81" s="537">
        <f>SUM(AE5:AE80)</f>
        <v>0</v>
      </c>
      <c r="AF81" s="433">
        <f>SUM(AD81:AE81)</f>
        <v>0</v>
      </c>
      <c r="AG81" s="564" t="e">
        <f t="shared" si="111"/>
        <v>#DIV/0!</v>
      </c>
      <c r="AH81" s="565"/>
      <c r="AI81" s="537">
        <f>SUM(AI5:AI80)</f>
        <v>0</v>
      </c>
      <c r="AJ81" s="537">
        <f>SUM(AJ5:AJ80)</f>
        <v>0</v>
      </c>
      <c r="AK81" s="566">
        <f>SUM(AI81:AJ81)</f>
        <v>0</v>
      </c>
      <c r="AL81" s="564" t="e">
        <f t="shared" si="112"/>
        <v>#DIV/0!</v>
      </c>
      <c r="AM81" s="565"/>
      <c r="AN81" s="537">
        <f>SUM(AN5:AN80)</f>
        <v>0</v>
      </c>
      <c r="AO81" s="537">
        <f>SUM(AO5:AO80)</f>
        <v>0</v>
      </c>
      <c r="AP81" s="433">
        <f>SUM(AN81:AO81)</f>
        <v>0</v>
      </c>
      <c r="AQ81" s="564" t="e">
        <f t="shared" si="116"/>
        <v>#DIV/0!</v>
      </c>
      <c r="AR81" s="565"/>
      <c r="AS81" s="537">
        <f>SUM(AS5:AS80)</f>
        <v>0</v>
      </c>
      <c r="AT81" s="537">
        <f>SUM(AT5:AT80)</f>
        <v>0</v>
      </c>
      <c r="AU81" s="433">
        <f>SUM(AS81:AT81)</f>
        <v>0</v>
      </c>
      <c r="AV81" s="535" t="e">
        <f t="shared" si="117"/>
        <v>#DIV/0!</v>
      </c>
      <c r="AW81" s="536"/>
      <c r="AX81" s="537">
        <f>SUM(AX5:AX80)</f>
        <v>0</v>
      </c>
      <c r="AY81" s="537">
        <f>SUM(AY5:AY80)</f>
        <v>0</v>
      </c>
      <c r="AZ81" s="433">
        <f>SUM(AX81:AY81)</f>
        <v>0</v>
      </c>
      <c r="BA81" s="535" t="e">
        <f t="shared" si="118"/>
        <v>#DIV/0!</v>
      </c>
      <c r="BB81" s="536"/>
      <c r="BC81" s="537">
        <f>SUM(BC5:BC80)</f>
        <v>0</v>
      </c>
      <c r="BD81" s="537">
        <f>SUM(BD5:BD80)</f>
        <v>0</v>
      </c>
      <c r="BE81" s="433">
        <f>SUM(BC81:BD81)</f>
        <v>0</v>
      </c>
      <c r="BF81" s="535" t="e">
        <f t="shared" si="119"/>
        <v>#DIV/0!</v>
      </c>
      <c r="BG81" s="536"/>
      <c r="BH81" s="537">
        <f>SUM(BH5:BH80)</f>
        <v>0</v>
      </c>
      <c r="BI81" s="537">
        <f>SUM(BI5:BI80)</f>
        <v>0</v>
      </c>
      <c r="BJ81" s="433">
        <f>SUM(BH81:BI81)</f>
        <v>0</v>
      </c>
      <c r="BK81" s="535" t="e">
        <f t="shared" si="120"/>
        <v>#DIV/0!</v>
      </c>
      <c r="BL81" s="536"/>
      <c r="BM81" s="537">
        <f>SUM(BM5:BM80)</f>
        <v>0</v>
      </c>
      <c r="BN81" s="537">
        <f>SUM(BN5:BN80)</f>
        <v>0</v>
      </c>
      <c r="BO81" s="433">
        <f>SUM(BM81:BN81)</f>
        <v>0</v>
      </c>
      <c r="BP81" s="535" t="e">
        <f t="shared" si="121"/>
        <v>#DIV/0!</v>
      </c>
      <c r="BQ81" s="536"/>
      <c r="BR81" s="537">
        <f>SUM(BR5:BR80)</f>
        <v>0</v>
      </c>
      <c r="BS81" s="537">
        <f>SUM(BS5:BS80)</f>
        <v>0</v>
      </c>
      <c r="BT81" s="433">
        <f>SUM(BR81:BS81)</f>
        <v>0</v>
      </c>
      <c r="BU81" s="535" t="e">
        <f t="shared" si="122"/>
        <v>#DIV/0!</v>
      </c>
      <c r="BV81" s="536"/>
      <c r="BW81" s="537">
        <f>SUM(BW5:BW80)</f>
        <v>0</v>
      </c>
      <c r="BX81" s="537">
        <f>SUM(BX5:BX80)</f>
        <v>0</v>
      </c>
      <c r="BY81" s="433">
        <f>SUM(BW81:BX81)</f>
        <v>0</v>
      </c>
      <c r="BZ81" s="535" t="e">
        <f t="shared" si="123"/>
        <v>#DIV/0!</v>
      </c>
      <c r="CA81" s="536"/>
      <c r="CB81" s="431">
        <f>SUM(CB5:CB80)</f>
        <v>40251</v>
      </c>
      <c r="CC81" s="275" t="e">
        <f>S81-CB81</f>
        <v>#DIV/0!</v>
      </c>
    </row>
    <row r="82" spans="1:81" s="304" customFormat="1" ht="16.5" thickBot="1" x14ac:dyDescent="0.3">
      <c r="A82" s="294"/>
      <c r="B82" s="295"/>
      <c r="C82" s="295"/>
      <c r="D82" s="295"/>
      <c r="E82" s="295" t="s">
        <v>25</v>
      </c>
      <c r="F82" s="296">
        <f>F87</f>
        <v>0</v>
      </c>
      <c r="G82" s="296">
        <f>G87</f>
        <v>0</v>
      </c>
      <c r="H82" s="296">
        <f>H87</f>
        <v>500</v>
      </c>
      <c r="I82" s="314">
        <f t="shared" si="110"/>
        <v>166.66666666666666</v>
      </c>
      <c r="J82" s="330">
        <f>I82</f>
        <v>166.66666666666666</v>
      </c>
      <c r="K82" s="297"/>
      <c r="L82" s="346"/>
      <c r="M82" s="297"/>
      <c r="N82" s="298"/>
      <c r="O82" s="299"/>
      <c r="P82" s="363">
        <f t="shared" ref="P82" si="125">J82-O82*J82</f>
        <v>166.66666666666666</v>
      </c>
      <c r="Q82" s="297"/>
      <c r="R82" s="297"/>
      <c r="S82" s="297"/>
      <c r="T82" s="300" t="e">
        <f>AVERAGE(#REF!+Y82+Z82+#REF!+#REF!+#REF!+#REF!+#REF!+#REF!)</f>
        <v>#REF!</v>
      </c>
      <c r="U82" s="302">
        <f>U86+U87-U81-U88</f>
        <v>220</v>
      </c>
      <c r="V82" s="301"/>
      <c r="W82" s="301">
        <f>V82+U82</f>
        <v>220</v>
      </c>
      <c r="X82" s="451">
        <f t="shared" si="114"/>
        <v>-53.333333333333343</v>
      </c>
      <c r="Y82" s="538">
        <f>Y86+Y87-Y81-Y88</f>
        <v>1400</v>
      </c>
      <c r="Z82" s="538"/>
      <c r="AA82" s="539">
        <f>SUM(Y82:Z82)</f>
        <v>1400</v>
      </c>
      <c r="AB82" s="540">
        <f t="shared" ref="AB82:AB84" si="126">$P82-AA82</f>
        <v>-1233.3333333333333</v>
      </c>
      <c r="AC82" s="541"/>
      <c r="AD82" s="538">
        <f>AD86+AD87-AD81-AD88</f>
        <v>100</v>
      </c>
      <c r="AE82" s="538"/>
      <c r="AF82" s="539">
        <f>SUM(AD82:AE82)</f>
        <v>100</v>
      </c>
      <c r="AG82" s="567">
        <f t="shared" si="111"/>
        <v>66.666666666666657</v>
      </c>
      <c r="AH82" s="568"/>
      <c r="AI82" s="538">
        <f>AI86+AI87-AI81-AI88</f>
        <v>0</v>
      </c>
      <c r="AJ82" s="538"/>
      <c r="AK82" s="569">
        <f>SUM(AI82:AJ82)</f>
        <v>0</v>
      </c>
      <c r="AL82" s="567">
        <f t="shared" si="112"/>
        <v>166.66666666666666</v>
      </c>
      <c r="AM82" s="568"/>
      <c r="AN82" s="538">
        <f>AN86+AN87-AN81-AN88</f>
        <v>0</v>
      </c>
      <c r="AO82" s="538"/>
      <c r="AP82" s="539">
        <f>SUM(AN82:AO82)</f>
        <v>0</v>
      </c>
      <c r="AQ82" s="567">
        <f t="shared" si="116"/>
        <v>166.66666666666666</v>
      </c>
      <c r="AR82" s="568"/>
      <c r="AS82" s="538">
        <f>AS86+AS87-AS81-AS88</f>
        <v>0</v>
      </c>
      <c r="AT82" s="538"/>
      <c r="AU82" s="539">
        <f>SUM(AS82:AT82)</f>
        <v>0</v>
      </c>
      <c r="AV82" s="540">
        <f t="shared" si="117"/>
        <v>166.66666666666666</v>
      </c>
      <c r="AW82" s="541"/>
      <c r="AX82" s="538">
        <f>AX86+AX87-AX81-AX88</f>
        <v>0</v>
      </c>
      <c r="AY82" s="538"/>
      <c r="AZ82" s="539">
        <f>SUM(AX82:AY82)</f>
        <v>0</v>
      </c>
      <c r="BA82" s="540">
        <f t="shared" si="118"/>
        <v>166.66666666666666</v>
      </c>
      <c r="BB82" s="541"/>
      <c r="BC82" s="538">
        <f>BC86+BC87-BC81-BC88</f>
        <v>0</v>
      </c>
      <c r="BD82" s="538"/>
      <c r="BE82" s="539">
        <f>SUM(BC82:BD82)</f>
        <v>0</v>
      </c>
      <c r="BF82" s="540">
        <f t="shared" si="119"/>
        <v>166.66666666666666</v>
      </c>
      <c r="BG82" s="541"/>
      <c r="BH82" s="538">
        <f>BH86+BH87-BH81-BH88</f>
        <v>0</v>
      </c>
      <c r="BI82" s="538"/>
      <c r="BJ82" s="539">
        <f>SUM(BH82:BI82)</f>
        <v>0</v>
      </c>
      <c r="BK82" s="540">
        <f t="shared" si="120"/>
        <v>166.66666666666666</v>
      </c>
      <c r="BL82" s="541"/>
      <c r="BM82" s="538">
        <f>BM86+BM87-BM81-BM88</f>
        <v>0</v>
      </c>
      <c r="BN82" s="538"/>
      <c r="BO82" s="539">
        <f>SUM(BM82:BN82)</f>
        <v>0</v>
      </c>
      <c r="BP82" s="540">
        <f t="shared" si="121"/>
        <v>166.66666666666666</v>
      </c>
      <c r="BQ82" s="541"/>
      <c r="BR82" s="538">
        <f>BR86+BR87-BR81-BR88</f>
        <v>0</v>
      </c>
      <c r="BS82" s="538"/>
      <c r="BT82" s="539">
        <f>SUM(BR82:BS82)</f>
        <v>0</v>
      </c>
      <c r="BU82" s="540">
        <f t="shared" si="122"/>
        <v>166.66666666666666</v>
      </c>
      <c r="BV82" s="541"/>
      <c r="BW82" s="538">
        <f>BW86+BW87-BW81-BW88</f>
        <v>0</v>
      </c>
      <c r="BX82" s="538"/>
      <c r="BY82" s="539">
        <f>SUM(BW82:BX82)</f>
        <v>0</v>
      </c>
      <c r="BZ82" s="540">
        <f t="shared" si="123"/>
        <v>166.66666666666666</v>
      </c>
      <c r="CA82" s="541"/>
      <c r="CB82" s="432" t="e">
        <f>#REF!+#REF!+BY82+BT82+BO82+BJ82+BE82+AZ82+AU82+AP82+AF82+AA82</f>
        <v>#REF!</v>
      </c>
      <c r="CC82" s="303"/>
    </row>
    <row r="83" spans="1:81" s="304" customFormat="1" ht="16.5" thickBot="1" x14ac:dyDescent="0.3">
      <c r="A83" s="436"/>
      <c r="B83" s="437"/>
      <c r="C83" s="437"/>
      <c r="D83" s="437"/>
      <c r="E83" s="295" t="s">
        <v>208</v>
      </c>
      <c r="F83" s="438"/>
      <c r="G83" s="438"/>
      <c r="H83" s="438"/>
      <c r="I83" s="314"/>
      <c r="J83" s="439"/>
      <c r="K83" s="440"/>
      <c r="L83" s="441"/>
      <c r="M83" s="440"/>
      <c r="N83" s="442"/>
      <c r="O83" s="443"/>
      <c r="P83" s="444"/>
      <c r="Q83" s="440"/>
      <c r="R83" s="440"/>
      <c r="S83" s="440"/>
      <c r="T83" s="445"/>
      <c r="U83" s="446"/>
      <c r="V83" s="447"/>
      <c r="W83" s="448"/>
      <c r="X83" s="451"/>
      <c r="Y83" s="303">
        <f>IF(Y82&lt;0,0,Y81)</f>
        <v>0</v>
      </c>
      <c r="Z83" s="303"/>
      <c r="AA83" s="542"/>
      <c r="AB83" s="543"/>
      <c r="AC83" s="544"/>
      <c r="AD83" s="303"/>
      <c r="AE83" s="303"/>
      <c r="AF83" s="542"/>
      <c r="AG83" s="570"/>
      <c r="AH83" s="571"/>
      <c r="AI83" s="303"/>
      <c r="AJ83" s="303"/>
      <c r="AK83" s="572"/>
      <c r="AL83" s="570"/>
      <c r="AM83" s="571"/>
      <c r="AN83" s="303"/>
      <c r="AO83" s="303"/>
      <c r="AP83" s="542"/>
      <c r="AQ83" s="570"/>
      <c r="AR83" s="571"/>
      <c r="AS83" s="303"/>
      <c r="AT83" s="303"/>
      <c r="AU83" s="542"/>
      <c r="AV83" s="543"/>
      <c r="AW83" s="544"/>
      <c r="AX83" s="303"/>
      <c r="AY83" s="303"/>
      <c r="AZ83" s="542"/>
      <c r="BA83" s="543"/>
      <c r="BB83" s="544"/>
      <c r="BC83" s="303"/>
      <c r="BD83" s="303"/>
      <c r="BE83" s="542"/>
      <c r="BF83" s="543"/>
      <c r="BG83" s="544"/>
      <c r="BH83" s="303"/>
      <c r="BI83" s="303"/>
      <c r="BJ83" s="542"/>
      <c r="BK83" s="543"/>
      <c r="BL83" s="544"/>
      <c r="BM83" s="303"/>
      <c r="BN83" s="303"/>
      <c r="BO83" s="542"/>
      <c r="BP83" s="543"/>
      <c r="BQ83" s="544"/>
      <c r="BR83" s="303"/>
      <c r="BS83" s="303"/>
      <c r="BT83" s="542"/>
      <c r="BU83" s="543"/>
      <c r="BV83" s="544"/>
      <c r="BW83" s="303"/>
      <c r="BX83" s="303"/>
      <c r="BY83" s="542"/>
      <c r="BZ83" s="543"/>
      <c r="CA83" s="544"/>
      <c r="CB83" s="432"/>
      <c r="CC83" s="303"/>
    </row>
    <row r="84" spans="1:81" s="293" customFormat="1" ht="16.5" thickBot="1" x14ac:dyDescent="0.3">
      <c r="A84" s="284" t="s">
        <v>181</v>
      </c>
      <c r="B84" s="284"/>
      <c r="C84" s="284"/>
      <c r="D84" s="284"/>
      <c r="E84" s="284"/>
      <c r="F84" s="285">
        <f>F81+F82</f>
        <v>15356</v>
      </c>
      <c r="G84" s="285">
        <f>G81+G82</f>
        <v>12245</v>
      </c>
      <c r="H84" s="285">
        <f>H81+H82</f>
        <v>13150</v>
      </c>
      <c r="I84" s="374">
        <f>I81+I82</f>
        <v>13583.666666666666</v>
      </c>
      <c r="J84" s="374" t="e">
        <f>J81+J82</f>
        <v>#DIV/0!</v>
      </c>
      <c r="K84" s="286"/>
      <c r="L84" s="347"/>
      <c r="M84" s="287"/>
      <c r="N84" s="288"/>
      <c r="O84" s="289" t="e">
        <f>J84-P84</f>
        <v>#DIV/0!</v>
      </c>
      <c r="P84" s="366" t="e">
        <f>P82+P81</f>
        <v>#DIV/0!</v>
      </c>
      <c r="Q84" s="287"/>
      <c r="R84" s="290" t="e">
        <f>R81</f>
        <v>#DIV/0!</v>
      </c>
      <c r="S84" s="290" t="e">
        <f>S81</f>
        <v>#DIV/0!</v>
      </c>
      <c r="T84" s="291" t="e">
        <f>AVERAGE(W84+Y84+Z84+#REF!+#REF!+#REF!+#REF!+#REF!+#REF!)</f>
        <v>#REF!</v>
      </c>
      <c r="U84" s="292">
        <f>U81+U82</f>
        <v>1100</v>
      </c>
      <c r="V84" s="292"/>
      <c r="W84" s="286">
        <f>W81+W82</f>
        <v>8550</v>
      </c>
      <c r="X84" s="450" t="e">
        <f t="shared" si="114"/>
        <v>#DIV/0!</v>
      </c>
      <c r="Y84" s="545">
        <f>Y81+Y82</f>
        <v>1400</v>
      </c>
      <c r="Z84" s="545">
        <f t="shared" ref="Z84:AA84" si="127">Z81+Z82</f>
        <v>0</v>
      </c>
      <c r="AA84" s="433">
        <f t="shared" si="127"/>
        <v>1400</v>
      </c>
      <c r="AB84" s="546" t="e">
        <f t="shared" si="126"/>
        <v>#DIV/0!</v>
      </c>
      <c r="AC84" s="547" t="e">
        <f>SUM(AC5:AC80)</f>
        <v>#DIV/0!</v>
      </c>
      <c r="AD84" s="545">
        <f t="shared" ref="AD84:AF84" si="128">AD81+AD82</f>
        <v>100</v>
      </c>
      <c r="AE84" s="545">
        <f t="shared" si="128"/>
        <v>0</v>
      </c>
      <c r="AF84" s="433">
        <f t="shared" si="128"/>
        <v>100</v>
      </c>
      <c r="AG84" s="573" t="e">
        <f>$P84-AF84</f>
        <v>#DIV/0!</v>
      </c>
      <c r="AH84" s="574" t="e">
        <f>SUM(AH5:AH80)</f>
        <v>#DIV/0!</v>
      </c>
      <c r="AI84" s="545">
        <f t="shared" ref="AI84:AK84" si="129">AI81+AI82</f>
        <v>0</v>
      </c>
      <c r="AJ84" s="545">
        <f t="shared" si="129"/>
        <v>0</v>
      </c>
      <c r="AK84" s="566">
        <f t="shared" si="129"/>
        <v>0</v>
      </c>
      <c r="AL84" s="573" t="e">
        <f>$P84-AK84</f>
        <v>#DIV/0!</v>
      </c>
      <c r="AM84" s="575" t="e">
        <f>SUM(AM5:AM80)</f>
        <v>#DIV/0!</v>
      </c>
      <c r="AN84" s="545">
        <f t="shared" ref="AN84:AP84" si="130">AN81+AN82</f>
        <v>0</v>
      </c>
      <c r="AO84" s="545">
        <f t="shared" si="130"/>
        <v>0</v>
      </c>
      <c r="AP84" s="433">
        <f t="shared" si="130"/>
        <v>0</v>
      </c>
      <c r="AQ84" s="573" t="e">
        <f t="shared" si="116"/>
        <v>#DIV/0!</v>
      </c>
      <c r="AR84" s="574" t="e">
        <f>SUM(AR5:AR80)</f>
        <v>#DIV/0!</v>
      </c>
      <c r="AS84" s="545">
        <f t="shared" ref="AS84:AU84" si="131">AS81+AS82</f>
        <v>0</v>
      </c>
      <c r="AT84" s="545">
        <f t="shared" si="131"/>
        <v>0</v>
      </c>
      <c r="AU84" s="433">
        <f t="shared" si="131"/>
        <v>0</v>
      </c>
      <c r="AV84" s="546" t="e">
        <f t="shared" si="117"/>
        <v>#DIV/0!</v>
      </c>
      <c r="AW84" s="547" t="e">
        <f>SUM(AW5:AW80)</f>
        <v>#DIV/0!</v>
      </c>
      <c r="AX84" s="545">
        <f t="shared" ref="AX84:AZ84" si="132">AX81+AX82</f>
        <v>0</v>
      </c>
      <c r="AY84" s="545">
        <f t="shared" si="132"/>
        <v>0</v>
      </c>
      <c r="AZ84" s="433">
        <f t="shared" si="132"/>
        <v>0</v>
      </c>
      <c r="BA84" s="546" t="e">
        <f t="shared" si="118"/>
        <v>#DIV/0!</v>
      </c>
      <c r="BB84" s="547" t="e">
        <f>SUM(BB5:BB80)</f>
        <v>#DIV/0!</v>
      </c>
      <c r="BC84" s="545">
        <f t="shared" ref="BC84:BE84" si="133">BC81+BC82</f>
        <v>0</v>
      </c>
      <c r="BD84" s="545">
        <f t="shared" si="133"/>
        <v>0</v>
      </c>
      <c r="BE84" s="433">
        <f t="shared" si="133"/>
        <v>0</v>
      </c>
      <c r="BF84" s="546" t="e">
        <f t="shared" si="119"/>
        <v>#DIV/0!</v>
      </c>
      <c r="BG84" s="547" t="e">
        <f>SUM(BG5:BG80)</f>
        <v>#DIV/0!</v>
      </c>
      <c r="BH84" s="545">
        <f t="shared" ref="BH84:BJ84" si="134">BH81+BH82</f>
        <v>0</v>
      </c>
      <c r="BI84" s="545">
        <f t="shared" si="134"/>
        <v>0</v>
      </c>
      <c r="BJ84" s="433">
        <f t="shared" si="134"/>
        <v>0</v>
      </c>
      <c r="BK84" s="546" t="e">
        <f t="shared" si="120"/>
        <v>#DIV/0!</v>
      </c>
      <c r="BL84" s="547" t="e">
        <f>SUM(BL5:BL80)</f>
        <v>#DIV/0!</v>
      </c>
      <c r="BM84" s="545">
        <f t="shared" ref="BM84:BO84" si="135">BM81+BM82</f>
        <v>0</v>
      </c>
      <c r="BN84" s="545">
        <f t="shared" si="135"/>
        <v>0</v>
      </c>
      <c r="BO84" s="433">
        <f t="shared" si="135"/>
        <v>0</v>
      </c>
      <c r="BP84" s="546" t="e">
        <f t="shared" si="121"/>
        <v>#DIV/0!</v>
      </c>
      <c r="BQ84" s="547" t="e">
        <f>SUM(BQ5:BQ80)</f>
        <v>#DIV/0!</v>
      </c>
      <c r="BR84" s="545">
        <f t="shared" ref="BR84:BT84" si="136">BR81+BR82</f>
        <v>0</v>
      </c>
      <c r="BS84" s="545">
        <f t="shared" si="136"/>
        <v>0</v>
      </c>
      <c r="BT84" s="433">
        <f t="shared" si="136"/>
        <v>0</v>
      </c>
      <c r="BU84" s="546" t="e">
        <f t="shared" si="122"/>
        <v>#DIV/0!</v>
      </c>
      <c r="BV84" s="547" t="e">
        <f>SUM(BV5:BV80)</f>
        <v>#DIV/0!</v>
      </c>
      <c r="BW84" s="545">
        <f t="shared" ref="BW84:BY84" si="137">BW81+BW82</f>
        <v>0</v>
      </c>
      <c r="BX84" s="545">
        <f t="shared" si="137"/>
        <v>0</v>
      </c>
      <c r="BY84" s="433">
        <f t="shared" si="137"/>
        <v>0</v>
      </c>
      <c r="BZ84" s="546" t="e">
        <f t="shared" si="123"/>
        <v>#DIV/0!</v>
      </c>
      <c r="CA84" s="547" t="e">
        <f>SUM(CA5:CA80)</f>
        <v>#DIV/0!</v>
      </c>
      <c r="CB84" s="433" t="e">
        <f>CB81+CB82</f>
        <v>#REF!</v>
      </c>
      <c r="CC84" s="285"/>
    </row>
    <row r="85" spans="1:81" s="187" customFormat="1" ht="16.5" thickBot="1" x14ac:dyDescent="0.3">
      <c r="A85" s="179"/>
      <c r="B85" s="180"/>
      <c r="C85" s="180"/>
      <c r="D85" s="180"/>
      <c r="E85" s="180"/>
      <c r="F85" s="181"/>
      <c r="G85" s="181"/>
      <c r="H85" s="181"/>
      <c r="I85" s="315"/>
      <c r="J85" s="315"/>
      <c r="K85" s="182"/>
      <c r="L85" s="348"/>
      <c r="M85" s="108"/>
      <c r="N85" s="108"/>
      <c r="O85" s="169">
        <f>'הגדרת התייעלות חודשית'!C9</f>
        <v>1250</v>
      </c>
      <c r="P85" s="364"/>
      <c r="Q85" s="108"/>
      <c r="R85" s="108"/>
      <c r="S85" s="108"/>
      <c r="T85" s="188"/>
      <c r="U85" s="227"/>
      <c r="V85" s="200"/>
      <c r="W85" s="200"/>
      <c r="X85" s="228"/>
      <c r="Y85" s="186"/>
      <c r="Z85" s="186"/>
      <c r="AA85" s="235"/>
      <c r="AB85" s="473"/>
      <c r="AC85" s="468"/>
      <c r="AD85" s="186"/>
      <c r="AE85" s="186"/>
      <c r="AF85" s="235"/>
      <c r="AG85" s="473"/>
      <c r="AH85" s="477"/>
      <c r="AI85" s="186"/>
      <c r="AJ85" s="186"/>
      <c r="AK85" s="235"/>
      <c r="AL85" s="186"/>
      <c r="AM85" s="477"/>
      <c r="AN85" s="186"/>
      <c r="AO85" s="186"/>
      <c r="AP85" s="235"/>
      <c r="AQ85" s="186"/>
      <c r="AR85" s="477"/>
      <c r="AS85" s="186"/>
      <c r="AT85" s="186"/>
      <c r="AU85" s="235"/>
      <c r="AV85" s="186"/>
      <c r="AW85" s="477"/>
      <c r="AX85" s="186"/>
      <c r="AY85" s="186"/>
      <c r="AZ85" s="235"/>
      <c r="BA85" s="186"/>
      <c r="BB85" s="477"/>
      <c r="BC85" s="186"/>
      <c r="BD85" s="186"/>
      <c r="BE85" s="235"/>
      <c r="BF85" s="186"/>
      <c r="BG85" s="477"/>
      <c r="BH85" s="186"/>
      <c r="BI85" s="186"/>
      <c r="BJ85" s="235"/>
      <c r="BK85" s="186"/>
      <c r="BL85" s="477"/>
      <c r="BM85" s="186"/>
      <c r="BN85" s="186"/>
      <c r="BO85" s="235"/>
      <c r="BP85" s="186"/>
      <c r="BQ85" s="477"/>
      <c r="BR85" s="186"/>
      <c r="BS85" s="186"/>
      <c r="BT85" s="235"/>
      <c r="BU85" s="186"/>
      <c r="BV85" s="477"/>
      <c r="BW85" s="186"/>
      <c r="BX85" s="186"/>
      <c r="BY85" s="235"/>
      <c r="BZ85" s="186"/>
      <c r="CA85" s="477"/>
      <c r="CB85" s="186"/>
      <c r="CC85" s="186"/>
    </row>
    <row r="86" spans="1:81" s="9" customFormat="1" ht="17.25" thickTop="1" thickBot="1" x14ac:dyDescent="0.3">
      <c r="A86" s="184" t="s">
        <v>201</v>
      </c>
      <c r="B86" s="185"/>
      <c r="C86" s="185"/>
      <c r="D86" s="185"/>
      <c r="E86" s="185"/>
      <c r="F86" s="192"/>
      <c r="G86" s="193"/>
      <c r="H86" s="401">
        <v>100</v>
      </c>
      <c r="I86" s="403"/>
      <c r="J86" s="315"/>
      <c r="K86" s="182"/>
      <c r="L86" s="348"/>
      <c r="M86" s="180"/>
      <c r="N86" s="180"/>
      <c r="O86" s="180"/>
      <c r="P86" s="315"/>
      <c r="Q86" s="180"/>
      <c r="R86" s="180"/>
      <c r="S86" s="404"/>
      <c r="T86" s="213"/>
      <c r="U86" s="308">
        <v>100</v>
      </c>
      <c r="V86" s="305"/>
      <c r="W86" s="305"/>
      <c r="X86" s="305"/>
      <c r="Y86" s="307">
        <f>H88</f>
        <v>500</v>
      </c>
      <c r="Z86" s="413"/>
      <c r="AA86" s="594"/>
      <c r="AB86" s="464"/>
      <c r="AC86" s="469"/>
      <c r="AD86" s="595">
        <f>Y88</f>
        <v>100</v>
      </c>
      <c r="AE86" s="464"/>
      <c r="AF86" s="594"/>
      <c r="AG86" s="464"/>
      <c r="AH86" s="469"/>
      <c r="AI86" s="306">
        <f>AD88</f>
        <v>0</v>
      </c>
      <c r="AJ86" s="464"/>
      <c r="AK86" s="594"/>
      <c r="AL86" s="464"/>
      <c r="AM86" s="469"/>
      <c r="AN86" s="595">
        <f>AI88</f>
        <v>0</v>
      </c>
      <c r="AO86" s="464"/>
      <c r="AP86" s="594"/>
      <c r="AQ86" s="464"/>
      <c r="AR86" s="469"/>
      <c r="AS86" s="595">
        <f>AN88</f>
        <v>0</v>
      </c>
      <c r="AT86" s="464"/>
      <c r="AU86" s="594"/>
      <c r="AV86" s="464"/>
      <c r="AW86" s="469"/>
      <c r="AX86" s="306">
        <f>AS88</f>
        <v>0</v>
      </c>
      <c r="AY86" s="413"/>
      <c r="AZ86" s="594"/>
      <c r="BA86" s="464"/>
      <c r="BB86" s="469"/>
      <c r="BC86" s="306">
        <f>AX88</f>
        <v>0</v>
      </c>
      <c r="BD86" s="594"/>
      <c r="BE86" s="464"/>
      <c r="BF86" s="594"/>
      <c r="BG86" s="469"/>
      <c r="BH86" s="306">
        <f>BC88</f>
        <v>0</v>
      </c>
      <c r="BI86" s="413"/>
      <c r="BJ86" s="594"/>
      <c r="BK86" s="464"/>
      <c r="BL86" s="469"/>
      <c r="BM86" s="306">
        <f>BH88</f>
        <v>0</v>
      </c>
      <c r="BN86" s="413"/>
      <c r="BO86" s="594"/>
      <c r="BP86" s="464"/>
      <c r="BQ86" s="469"/>
      <c r="BR86" s="194">
        <f>BM88</f>
        <v>0</v>
      </c>
      <c r="BS86" s="413"/>
      <c r="BT86" s="594"/>
      <c r="BU86" s="464"/>
      <c r="BV86" s="469"/>
      <c r="BW86" s="194">
        <f>BR88</f>
        <v>0</v>
      </c>
      <c r="BX86" s="594"/>
      <c r="BY86" s="464"/>
      <c r="BZ86" s="594"/>
      <c r="CA86" s="469"/>
      <c r="CB86" s="188"/>
      <c r="CC86" s="188"/>
    </row>
    <row r="87" spans="1:81" s="9" customFormat="1" ht="16.5" thickBot="1" x14ac:dyDescent="0.3">
      <c r="A87" s="184" t="s">
        <v>190</v>
      </c>
      <c r="B87" s="185"/>
      <c r="C87" s="185"/>
      <c r="D87" s="185"/>
      <c r="E87" s="185"/>
      <c r="F87" s="368"/>
      <c r="G87" s="369"/>
      <c r="H87" s="402">
        <v>500</v>
      </c>
      <c r="I87" s="405"/>
      <c r="J87" s="364"/>
      <c r="K87" s="406"/>
      <c r="L87" s="407"/>
      <c r="M87" s="108"/>
      <c r="N87" s="108"/>
      <c r="O87" s="108"/>
      <c r="P87" s="364"/>
      <c r="Q87" s="108"/>
      <c r="R87" s="108"/>
      <c r="S87" s="264"/>
      <c r="T87" s="213"/>
      <c r="U87" s="309">
        <f>500+1000</f>
        <v>1500</v>
      </c>
      <c r="V87" s="305"/>
      <c r="W87" s="305"/>
      <c r="X87" s="305"/>
      <c r="Y87" s="307">
        <v>1000</v>
      </c>
      <c r="Z87" s="413"/>
      <c r="AA87" s="594"/>
      <c r="AB87" s="464"/>
      <c r="AC87" s="469"/>
      <c r="AD87" s="421"/>
      <c r="AE87" s="464"/>
      <c r="AF87" s="594"/>
      <c r="AG87" s="464"/>
      <c r="AH87" s="469"/>
      <c r="AI87" s="307"/>
      <c r="AJ87" s="464"/>
      <c r="AK87" s="594"/>
      <c r="AL87" s="464"/>
      <c r="AM87" s="469"/>
      <c r="AN87" s="421"/>
      <c r="AO87" s="464"/>
      <c r="AP87" s="594"/>
      <c r="AQ87" s="464"/>
      <c r="AR87" s="469"/>
      <c r="AS87" s="421"/>
      <c r="AT87" s="464"/>
      <c r="AU87" s="594"/>
      <c r="AV87" s="464"/>
      <c r="AW87" s="469"/>
      <c r="AX87" s="307"/>
      <c r="AY87" s="594"/>
      <c r="AZ87" s="464"/>
      <c r="BA87" s="594"/>
      <c r="BB87" s="469"/>
      <c r="BC87" s="307"/>
      <c r="BD87" s="594"/>
      <c r="BE87" s="464"/>
      <c r="BF87" s="594"/>
      <c r="BG87" s="469"/>
      <c r="BH87" s="307"/>
      <c r="BI87" s="413"/>
      <c r="BJ87" s="594"/>
      <c r="BK87" s="464"/>
      <c r="BL87" s="469"/>
      <c r="BM87" s="307"/>
      <c r="BN87" s="413"/>
      <c r="BO87" s="594"/>
      <c r="BP87" s="464"/>
      <c r="BQ87" s="469"/>
      <c r="BR87" s="307"/>
      <c r="BS87" s="413"/>
      <c r="BT87" s="594"/>
      <c r="BU87" s="464"/>
      <c r="BV87" s="469"/>
      <c r="BW87" s="307"/>
      <c r="BX87" s="594"/>
      <c r="BY87" s="464"/>
      <c r="BZ87" s="594"/>
      <c r="CA87" s="469"/>
      <c r="CB87" s="188"/>
      <c r="CC87" s="188"/>
    </row>
    <row r="88" spans="1:81" s="9" customFormat="1" ht="16.5" thickBot="1" x14ac:dyDescent="0.3">
      <c r="A88" s="184" t="s">
        <v>202</v>
      </c>
      <c r="B88" s="185"/>
      <c r="C88" s="185"/>
      <c r="D88" s="185"/>
      <c r="E88" s="185"/>
      <c r="F88" s="192"/>
      <c r="G88" s="193"/>
      <c r="H88" s="401">
        <v>500</v>
      </c>
      <c r="I88" s="405"/>
      <c r="J88" s="364"/>
      <c r="K88" s="406"/>
      <c r="L88" s="407"/>
      <c r="M88" s="108"/>
      <c r="N88" s="108"/>
      <c r="O88" s="108"/>
      <c r="P88" s="364"/>
      <c r="Q88" s="108"/>
      <c r="R88" s="108"/>
      <c r="S88" s="264"/>
      <c r="T88" s="213"/>
      <c r="U88" s="310">
        <v>500</v>
      </c>
      <c r="V88" s="305"/>
      <c r="W88" s="305"/>
      <c r="X88" s="305"/>
      <c r="Y88" s="307">
        <v>100</v>
      </c>
      <c r="Z88" s="413"/>
      <c r="AA88" s="594"/>
      <c r="AB88" s="464"/>
      <c r="AC88" s="469"/>
      <c r="AD88" s="421"/>
      <c r="AE88" s="464"/>
      <c r="AF88" s="594"/>
      <c r="AG88" s="464"/>
      <c r="AH88" s="469"/>
      <c r="AI88" s="307"/>
      <c r="AJ88" s="464"/>
      <c r="AK88" s="594"/>
      <c r="AL88" s="464"/>
      <c r="AM88" s="469"/>
      <c r="AN88" s="421"/>
      <c r="AO88" s="464"/>
      <c r="AP88" s="594"/>
      <c r="AQ88" s="464"/>
      <c r="AR88" s="469"/>
      <c r="AS88" s="421"/>
      <c r="AT88" s="464"/>
      <c r="AU88" s="594"/>
      <c r="AV88" s="464"/>
      <c r="AW88" s="469"/>
      <c r="AX88" s="307"/>
      <c r="AY88" s="413"/>
      <c r="AZ88" s="594"/>
      <c r="BA88" s="464"/>
      <c r="BB88" s="469"/>
      <c r="BC88" s="307"/>
      <c r="BD88" s="594"/>
      <c r="BE88" s="464"/>
      <c r="BF88" s="594"/>
      <c r="BG88" s="469"/>
      <c r="BH88" s="307"/>
      <c r="BI88" s="413"/>
      <c r="BJ88" s="594"/>
      <c r="BK88" s="464"/>
      <c r="BL88" s="469"/>
      <c r="BM88" s="307"/>
      <c r="BN88" s="413"/>
      <c r="BO88" s="594"/>
      <c r="BP88" s="464"/>
      <c r="BQ88" s="469"/>
      <c r="BR88" s="307"/>
      <c r="BS88" s="413"/>
      <c r="BT88" s="594"/>
      <c r="BU88" s="464"/>
      <c r="BV88" s="469"/>
      <c r="BW88" s="307"/>
      <c r="BX88" s="594"/>
      <c r="BY88" s="464"/>
      <c r="BZ88" s="594"/>
      <c r="CA88" s="469"/>
      <c r="CB88" s="188"/>
      <c r="CC88" s="188"/>
    </row>
    <row r="89" spans="1:81" ht="18.75" thickBot="1" x14ac:dyDescent="0.3">
      <c r="A89" s="183"/>
      <c r="B89" s="109"/>
      <c r="C89" s="109"/>
      <c r="D89" s="109"/>
      <c r="E89" s="67"/>
      <c r="F89" s="67"/>
      <c r="G89" s="67"/>
      <c r="H89" s="67"/>
      <c r="I89" s="319"/>
      <c r="J89" s="319"/>
      <c r="K89" s="24"/>
      <c r="L89" s="349"/>
      <c r="U89" s="230"/>
      <c r="V89" s="7"/>
      <c r="W89" s="7"/>
      <c r="X89" s="229"/>
      <c r="Y89" s="414" t="s">
        <v>207</v>
      </c>
      <c r="Z89" s="415"/>
      <c r="AA89" s="416"/>
      <c r="AB89" s="24"/>
      <c r="AC89" s="470"/>
      <c r="AD89" s="24"/>
      <c r="AE89" s="24"/>
      <c r="AF89" s="416"/>
      <c r="AG89" s="24"/>
      <c r="AH89" s="470"/>
      <c r="AI89" s="24"/>
      <c r="AJ89" s="24"/>
      <c r="AK89" s="416"/>
      <c r="AL89" s="24"/>
      <c r="AM89" s="470"/>
      <c r="AN89" s="24"/>
      <c r="AO89" s="24"/>
      <c r="AP89" s="416"/>
      <c r="AQ89" s="24"/>
      <c r="AR89" s="470"/>
      <c r="AS89" s="24"/>
      <c r="AT89" s="24"/>
      <c r="AU89" s="416"/>
      <c r="AV89" s="24"/>
      <c r="AW89" s="470"/>
      <c r="AX89" s="24"/>
      <c r="AY89" s="24"/>
      <c r="AZ89" s="416"/>
      <c r="BA89" s="24"/>
      <c r="BB89" s="470"/>
      <c r="BC89" s="24"/>
      <c r="BD89" s="24"/>
      <c r="BE89" s="416"/>
      <c r="BF89" s="24"/>
      <c r="BG89" s="470"/>
      <c r="BH89" s="24"/>
      <c r="BI89" s="24"/>
      <c r="BJ89" s="416"/>
      <c r="BK89" s="24"/>
      <c r="BL89" s="470"/>
      <c r="BM89" s="24"/>
      <c r="BN89" s="24"/>
      <c r="BO89" s="416"/>
      <c r="BP89" s="24"/>
      <c r="BQ89" s="470"/>
      <c r="BR89" s="24"/>
      <c r="BS89" s="24"/>
      <c r="BT89" s="416"/>
      <c r="BU89" s="24"/>
      <c r="BV89" s="470"/>
      <c r="BW89" s="24"/>
      <c r="BX89" s="24"/>
      <c r="BY89" s="416"/>
      <c r="BZ89" s="24"/>
      <c r="CA89" s="470"/>
    </row>
    <row r="90" spans="1:81" x14ac:dyDescent="0.25">
      <c r="A90" s="484" t="s">
        <v>26</v>
      </c>
      <c r="B90" s="112"/>
      <c r="C90" s="112"/>
      <c r="D90" s="112"/>
      <c r="E90" s="113" t="s">
        <v>198</v>
      </c>
      <c r="F90" s="585">
        <v>8734</v>
      </c>
      <c r="G90" s="585">
        <v>7443</v>
      </c>
      <c r="H90" s="585">
        <v>8424</v>
      </c>
      <c r="I90" s="370">
        <f t="shared" si="110"/>
        <v>8200.3333333333339</v>
      </c>
      <c r="J90" s="370">
        <f>I90</f>
        <v>8200.3333333333339</v>
      </c>
      <c r="K90" s="394"/>
      <c r="L90" s="350"/>
      <c r="M90" s="398"/>
      <c r="N90" s="390"/>
      <c r="O90" s="114"/>
      <c r="P90" s="408">
        <f>J90</f>
        <v>8200.3333333333339</v>
      </c>
      <c r="Q90" s="114"/>
      <c r="R90" s="382"/>
      <c r="S90" s="383"/>
      <c r="T90" s="383"/>
      <c r="U90" s="384"/>
      <c r="V90" s="384"/>
      <c r="W90" s="384">
        <v>3000</v>
      </c>
      <c r="X90" s="384"/>
      <c r="Y90" s="385"/>
      <c r="Z90" s="385"/>
      <c r="AA90" s="590"/>
      <c r="AB90" s="385"/>
      <c r="AC90" s="471"/>
      <c r="AD90" s="385"/>
      <c r="AE90" s="385"/>
      <c r="AF90" s="590"/>
      <c r="AG90" s="385"/>
      <c r="AH90" s="471"/>
      <c r="AI90" s="385"/>
      <c r="AJ90" s="385"/>
      <c r="AK90" s="590"/>
      <c r="AL90" s="385"/>
      <c r="AM90" s="471"/>
      <c r="AN90" s="385"/>
      <c r="AO90" s="385"/>
      <c r="AP90" s="590"/>
      <c r="AQ90" s="385"/>
      <c r="AR90" s="471"/>
      <c r="AS90" s="385"/>
      <c r="AT90" s="385"/>
      <c r="AU90" s="590"/>
      <c r="AV90" s="385"/>
      <c r="AW90" s="471"/>
      <c r="AX90" s="385"/>
      <c r="AY90" s="385"/>
      <c r="AZ90" s="590"/>
      <c r="BA90" s="385"/>
      <c r="BB90" s="471"/>
      <c r="BC90" s="385"/>
      <c r="BD90" s="385"/>
      <c r="BE90" s="590"/>
      <c r="BF90" s="385"/>
      <c r="BG90" s="471"/>
      <c r="BH90" s="385"/>
      <c r="BI90" s="385"/>
      <c r="BJ90" s="590"/>
      <c r="BK90" s="385"/>
      <c r="BL90" s="471"/>
      <c r="BM90" s="385"/>
      <c r="BN90" s="385"/>
      <c r="BO90" s="590"/>
      <c r="BP90" s="385"/>
      <c r="BQ90" s="471"/>
      <c r="BR90" s="385"/>
      <c r="BS90" s="385"/>
      <c r="BT90" s="590"/>
      <c r="BU90" s="385"/>
      <c r="BV90" s="471"/>
      <c r="BW90" s="385"/>
      <c r="BX90" s="385"/>
      <c r="BY90" s="590"/>
      <c r="BZ90" s="385"/>
      <c r="CA90" s="471"/>
      <c r="CB90" s="424">
        <f t="shared" ref="CB90:CB96" si="138">BY90+BT90+BO90+BJ90+BE90+AZ90+AU90+AP90+AK90+AF90+AA90+H90+G90+F90</f>
        <v>24601</v>
      </c>
      <c r="CC90" s="271"/>
    </row>
    <row r="91" spans="1:81" x14ac:dyDescent="0.25">
      <c r="A91" s="485"/>
      <c r="B91" s="115"/>
      <c r="C91" s="115"/>
      <c r="D91" s="115"/>
      <c r="E91" s="175" t="s">
        <v>199</v>
      </c>
      <c r="F91" s="586">
        <v>5000</v>
      </c>
      <c r="G91" s="586">
        <v>0</v>
      </c>
      <c r="H91" s="586">
        <v>4000</v>
      </c>
      <c r="I91" s="371">
        <f t="shared" si="110"/>
        <v>3000</v>
      </c>
      <c r="J91" s="371">
        <f>I91</f>
        <v>3000</v>
      </c>
      <c r="K91" s="394"/>
      <c r="L91" s="351"/>
      <c r="M91" s="398"/>
      <c r="N91" s="390"/>
      <c r="O91" s="176"/>
      <c r="P91" s="409">
        <f t="shared" ref="P91:P96" si="139">J91</f>
        <v>3000</v>
      </c>
      <c r="Q91" s="176"/>
      <c r="R91" s="386"/>
      <c r="S91" s="387"/>
      <c r="T91" s="387"/>
      <c r="U91" s="388"/>
      <c r="V91" s="388"/>
      <c r="W91" s="388">
        <v>7000</v>
      </c>
      <c r="X91" s="388"/>
      <c r="Y91" s="389"/>
      <c r="Z91" s="389"/>
      <c r="AA91" s="591"/>
      <c r="AB91" s="389"/>
      <c r="AC91" s="472"/>
      <c r="AD91" s="389"/>
      <c r="AE91" s="389"/>
      <c r="AF91" s="591"/>
      <c r="AG91" s="389"/>
      <c r="AH91" s="472"/>
      <c r="AI91" s="389"/>
      <c r="AJ91" s="389"/>
      <c r="AK91" s="591"/>
      <c r="AL91" s="389"/>
      <c r="AM91" s="472"/>
      <c r="AN91" s="389"/>
      <c r="AO91" s="389"/>
      <c r="AP91" s="591"/>
      <c r="AQ91" s="389"/>
      <c r="AR91" s="472"/>
      <c r="AS91" s="389"/>
      <c r="AT91" s="389"/>
      <c r="AU91" s="591"/>
      <c r="AV91" s="389"/>
      <c r="AW91" s="472"/>
      <c r="AX91" s="389"/>
      <c r="AY91" s="389"/>
      <c r="AZ91" s="591"/>
      <c r="BA91" s="389"/>
      <c r="BB91" s="472"/>
      <c r="BC91" s="389"/>
      <c r="BD91" s="389"/>
      <c r="BE91" s="591"/>
      <c r="BF91" s="389"/>
      <c r="BG91" s="472"/>
      <c r="BH91" s="389"/>
      <c r="BI91" s="389"/>
      <c r="BJ91" s="591"/>
      <c r="BK91" s="389"/>
      <c r="BL91" s="472"/>
      <c r="BM91" s="389"/>
      <c r="BN91" s="389"/>
      <c r="BO91" s="591"/>
      <c r="BP91" s="389"/>
      <c r="BQ91" s="472"/>
      <c r="BR91" s="389"/>
      <c r="BS91" s="389"/>
      <c r="BT91" s="591"/>
      <c r="BU91" s="389"/>
      <c r="BV91" s="472"/>
      <c r="BW91" s="389"/>
      <c r="BX91" s="389"/>
      <c r="BY91" s="591"/>
      <c r="BZ91" s="389"/>
      <c r="CA91" s="472"/>
      <c r="CB91" s="424">
        <f t="shared" si="138"/>
        <v>9000</v>
      </c>
      <c r="CC91" s="271"/>
    </row>
    <row r="92" spans="1:81" x14ac:dyDescent="0.25">
      <c r="A92" s="485"/>
      <c r="B92" s="115"/>
      <c r="C92" s="115"/>
      <c r="D92" s="115"/>
      <c r="E92" s="116" t="s">
        <v>60</v>
      </c>
      <c r="F92" s="587">
        <v>280</v>
      </c>
      <c r="G92" s="587">
        <v>280</v>
      </c>
      <c r="H92" s="587">
        <v>280</v>
      </c>
      <c r="I92" s="372">
        <f t="shared" si="110"/>
        <v>280</v>
      </c>
      <c r="J92" s="371">
        <f>I92</f>
        <v>280</v>
      </c>
      <c r="K92" s="394"/>
      <c r="L92" s="352"/>
      <c r="M92" s="398"/>
      <c r="N92" s="390"/>
      <c r="O92" s="117"/>
      <c r="P92" s="410">
        <f t="shared" si="139"/>
        <v>280</v>
      </c>
      <c r="Q92" s="117"/>
      <c r="R92" s="386"/>
      <c r="S92" s="387"/>
      <c r="T92" s="387"/>
      <c r="U92" s="388"/>
      <c r="V92" s="388"/>
      <c r="W92" s="388">
        <v>140</v>
      </c>
      <c r="X92" s="388"/>
      <c r="Y92" s="389"/>
      <c r="Z92" s="389"/>
      <c r="AA92" s="592"/>
      <c r="AB92" s="389"/>
      <c r="AC92" s="472"/>
      <c r="AD92" s="389"/>
      <c r="AE92" s="389"/>
      <c r="AF92" s="592"/>
      <c r="AG92" s="389"/>
      <c r="AH92" s="472"/>
      <c r="AI92" s="389"/>
      <c r="AJ92" s="389"/>
      <c r="AK92" s="592"/>
      <c r="AL92" s="389"/>
      <c r="AM92" s="472"/>
      <c r="AN92" s="389"/>
      <c r="AO92" s="389"/>
      <c r="AP92" s="592"/>
      <c r="AQ92" s="389"/>
      <c r="AR92" s="472"/>
      <c r="AS92" s="389"/>
      <c r="AT92" s="389"/>
      <c r="AU92" s="592"/>
      <c r="AV92" s="389"/>
      <c r="AW92" s="472"/>
      <c r="AX92" s="389"/>
      <c r="AY92" s="389"/>
      <c r="AZ92" s="592"/>
      <c r="BA92" s="389"/>
      <c r="BB92" s="472"/>
      <c r="BC92" s="389"/>
      <c r="BD92" s="389"/>
      <c r="BE92" s="592"/>
      <c r="BF92" s="389"/>
      <c r="BG92" s="472"/>
      <c r="BH92" s="389"/>
      <c r="BI92" s="389"/>
      <c r="BJ92" s="592"/>
      <c r="BK92" s="389"/>
      <c r="BL92" s="472"/>
      <c r="BM92" s="389"/>
      <c r="BN92" s="389"/>
      <c r="BO92" s="592"/>
      <c r="BP92" s="389"/>
      <c r="BQ92" s="472"/>
      <c r="BR92" s="389"/>
      <c r="BS92" s="389"/>
      <c r="BT92" s="592"/>
      <c r="BU92" s="389"/>
      <c r="BV92" s="472"/>
      <c r="BW92" s="389"/>
      <c r="BX92" s="389"/>
      <c r="BY92" s="592"/>
      <c r="BZ92" s="389"/>
      <c r="CA92" s="472"/>
      <c r="CB92" s="424">
        <f t="shared" si="138"/>
        <v>840</v>
      </c>
      <c r="CC92" s="271"/>
    </row>
    <row r="93" spans="1:81" x14ac:dyDescent="0.25">
      <c r="A93" s="485"/>
      <c r="B93" s="118"/>
      <c r="C93" s="118"/>
      <c r="D93" s="118"/>
      <c r="E93" s="119" t="s">
        <v>143</v>
      </c>
      <c r="F93" s="587">
        <v>0</v>
      </c>
      <c r="G93" s="587"/>
      <c r="H93" s="587"/>
      <c r="I93" s="372">
        <f t="shared" si="110"/>
        <v>0</v>
      </c>
      <c r="J93" s="371">
        <f t="shared" ref="J93:J96" si="140">I93</f>
        <v>0</v>
      </c>
      <c r="K93" s="394"/>
      <c r="L93" s="352"/>
      <c r="M93" s="398"/>
      <c r="N93" s="390"/>
      <c r="O93" s="117"/>
      <c r="P93" s="410">
        <f t="shared" si="139"/>
        <v>0</v>
      </c>
      <c r="Q93" s="117"/>
      <c r="R93" s="386"/>
      <c r="S93" s="387"/>
      <c r="T93" s="387"/>
      <c r="U93" s="388"/>
      <c r="V93" s="388"/>
      <c r="W93" s="388"/>
      <c r="X93" s="388"/>
      <c r="Y93" s="389"/>
      <c r="Z93" s="389"/>
      <c r="AA93" s="592"/>
      <c r="AB93" s="389"/>
      <c r="AC93" s="472"/>
      <c r="AD93" s="389"/>
      <c r="AE93" s="389"/>
      <c r="AF93" s="592"/>
      <c r="AG93" s="389"/>
      <c r="AH93" s="472"/>
      <c r="AI93" s="389"/>
      <c r="AJ93" s="389"/>
      <c r="AK93" s="592"/>
      <c r="AL93" s="389"/>
      <c r="AM93" s="472"/>
      <c r="AN93" s="389"/>
      <c r="AO93" s="389"/>
      <c r="AP93" s="592"/>
      <c r="AQ93" s="389"/>
      <c r="AR93" s="472"/>
      <c r="AS93" s="389"/>
      <c r="AT93" s="389"/>
      <c r="AU93" s="592"/>
      <c r="AV93" s="389"/>
      <c r="AW93" s="472"/>
      <c r="AX93" s="389"/>
      <c r="AY93" s="389"/>
      <c r="AZ93" s="592"/>
      <c r="BA93" s="389"/>
      <c r="BB93" s="472"/>
      <c r="BC93" s="389"/>
      <c r="BD93" s="389"/>
      <c r="BE93" s="592"/>
      <c r="BF93" s="389"/>
      <c r="BG93" s="472"/>
      <c r="BH93" s="389"/>
      <c r="BI93" s="389"/>
      <c r="BJ93" s="592"/>
      <c r="BK93" s="389"/>
      <c r="BL93" s="472"/>
      <c r="BM93" s="389"/>
      <c r="BN93" s="389"/>
      <c r="BO93" s="592"/>
      <c r="BP93" s="389"/>
      <c r="BQ93" s="472"/>
      <c r="BR93" s="389"/>
      <c r="BS93" s="389"/>
      <c r="BT93" s="592"/>
      <c r="BU93" s="389"/>
      <c r="BV93" s="472"/>
      <c r="BW93" s="389"/>
      <c r="BX93" s="389"/>
      <c r="BY93" s="592"/>
      <c r="BZ93" s="389"/>
      <c r="CA93" s="472"/>
      <c r="CB93" s="424">
        <f t="shared" si="138"/>
        <v>0</v>
      </c>
      <c r="CC93" s="271"/>
    </row>
    <row r="94" spans="1:81" x14ac:dyDescent="0.25">
      <c r="A94" s="485"/>
      <c r="B94" s="118"/>
      <c r="C94" s="118"/>
      <c r="D94" s="118"/>
      <c r="E94" s="119" t="s">
        <v>144</v>
      </c>
      <c r="F94" s="587">
        <v>0</v>
      </c>
      <c r="G94" s="587">
        <v>500</v>
      </c>
      <c r="H94" s="587">
        <v>0</v>
      </c>
      <c r="I94" s="372">
        <f t="shared" si="110"/>
        <v>166.66666666666666</v>
      </c>
      <c r="J94" s="371">
        <f t="shared" si="140"/>
        <v>166.66666666666666</v>
      </c>
      <c r="K94" s="394"/>
      <c r="L94" s="352"/>
      <c r="M94" s="398"/>
      <c r="N94" s="390"/>
      <c r="O94" s="117"/>
      <c r="P94" s="410">
        <f t="shared" si="139"/>
        <v>166.66666666666666</v>
      </c>
      <c r="Q94" s="117"/>
      <c r="R94" s="386"/>
      <c r="S94" s="387"/>
      <c r="T94" s="387"/>
      <c r="U94" s="388"/>
      <c r="V94" s="388"/>
      <c r="W94" s="388">
        <v>100</v>
      </c>
      <c r="X94" s="388"/>
      <c r="Y94" s="389"/>
      <c r="Z94" s="389"/>
      <c r="AA94" s="592"/>
      <c r="AB94" s="389"/>
      <c r="AC94" s="472"/>
      <c r="AD94" s="389"/>
      <c r="AE94" s="389"/>
      <c r="AF94" s="592"/>
      <c r="AG94" s="389"/>
      <c r="AH94" s="472"/>
      <c r="AI94" s="389"/>
      <c r="AJ94" s="389"/>
      <c r="AK94" s="592"/>
      <c r="AL94" s="389"/>
      <c r="AM94" s="472"/>
      <c r="AN94" s="389"/>
      <c r="AO94" s="389"/>
      <c r="AP94" s="592"/>
      <c r="AQ94" s="389"/>
      <c r="AR94" s="472"/>
      <c r="AS94" s="389"/>
      <c r="AT94" s="389"/>
      <c r="AU94" s="592"/>
      <c r="AV94" s="389"/>
      <c r="AW94" s="472"/>
      <c r="AX94" s="389"/>
      <c r="AY94" s="389"/>
      <c r="AZ94" s="592"/>
      <c r="BA94" s="389"/>
      <c r="BB94" s="472"/>
      <c r="BC94" s="389"/>
      <c r="BD94" s="389"/>
      <c r="BE94" s="592"/>
      <c r="BF94" s="389"/>
      <c r="BG94" s="472"/>
      <c r="BH94" s="389"/>
      <c r="BI94" s="389"/>
      <c r="BJ94" s="592"/>
      <c r="BK94" s="389"/>
      <c r="BL94" s="472"/>
      <c r="BM94" s="389"/>
      <c r="BN94" s="389"/>
      <c r="BO94" s="592"/>
      <c r="BP94" s="389"/>
      <c r="BQ94" s="472"/>
      <c r="BR94" s="389"/>
      <c r="BS94" s="389"/>
      <c r="BT94" s="592"/>
      <c r="BU94" s="389"/>
      <c r="BV94" s="472"/>
      <c r="BW94" s="389"/>
      <c r="BX94" s="389"/>
      <c r="BY94" s="592"/>
      <c r="BZ94" s="389"/>
      <c r="CA94" s="472"/>
      <c r="CB94" s="424">
        <f t="shared" si="138"/>
        <v>500</v>
      </c>
      <c r="CC94" s="271"/>
    </row>
    <row r="95" spans="1:81" x14ac:dyDescent="0.25">
      <c r="A95" s="485"/>
      <c r="B95" s="118"/>
      <c r="C95" s="118"/>
      <c r="D95" s="118"/>
      <c r="E95" s="119" t="s">
        <v>145</v>
      </c>
      <c r="F95" s="587">
        <v>0</v>
      </c>
      <c r="G95" s="587"/>
      <c r="H95" s="587"/>
      <c r="I95" s="372">
        <f t="shared" si="110"/>
        <v>0</v>
      </c>
      <c r="J95" s="371">
        <f t="shared" si="140"/>
        <v>0</v>
      </c>
      <c r="K95" s="394"/>
      <c r="L95" s="352"/>
      <c r="M95" s="398"/>
      <c r="N95" s="390"/>
      <c r="O95" s="117"/>
      <c r="P95" s="410">
        <f t="shared" si="139"/>
        <v>0</v>
      </c>
      <c r="Q95" s="117"/>
      <c r="R95" s="386"/>
      <c r="S95" s="387"/>
      <c r="T95" s="387"/>
      <c r="U95" s="388"/>
      <c r="V95" s="388"/>
      <c r="W95" s="388"/>
      <c r="X95" s="388"/>
      <c r="Y95" s="389"/>
      <c r="Z95" s="389"/>
      <c r="AA95" s="592"/>
      <c r="AB95" s="389"/>
      <c r="AC95" s="472"/>
      <c r="AD95" s="389"/>
      <c r="AE95" s="389"/>
      <c r="AF95" s="592"/>
      <c r="AG95" s="389"/>
      <c r="AH95" s="472"/>
      <c r="AI95" s="389"/>
      <c r="AJ95" s="389"/>
      <c r="AK95" s="592"/>
      <c r="AL95" s="389"/>
      <c r="AM95" s="472"/>
      <c r="AN95" s="389"/>
      <c r="AO95" s="389"/>
      <c r="AP95" s="592"/>
      <c r="AQ95" s="389"/>
      <c r="AR95" s="472"/>
      <c r="AS95" s="389"/>
      <c r="AT95" s="389"/>
      <c r="AU95" s="592"/>
      <c r="AV95" s="389"/>
      <c r="AW95" s="472"/>
      <c r="AX95" s="389"/>
      <c r="AY95" s="389"/>
      <c r="AZ95" s="592"/>
      <c r="BA95" s="389"/>
      <c r="BB95" s="472"/>
      <c r="BC95" s="389"/>
      <c r="BD95" s="389"/>
      <c r="BE95" s="592"/>
      <c r="BF95" s="389"/>
      <c r="BG95" s="472"/>
      <c r="BH95" s="389"/>
      <c r="BI95" s="389"/>
      <c r="BJ95" s="592"/>
      <c r="BK95" s="389"/>
      <c r="BL95" s="472"/>
      <c r="BM95" s="389"/>
      <c r="BN95" s="389"/>
      <c r="BO95" s="592"/>
      <c r="BP95" s="389"/>
      <c r="BQ95" s="472"/>
      <c r="BR95" s="389"/>
      <c r="BS95" s="389"/>
      <c r="BT95" s="592"/>
      <c r="BU95" s="389"/>
      <c r="BV95" s="472"/>
      <c r="BW95" s="389"/>
      <c r="BX95" s="389"/>
      <c r="BY95" s="592"/>
      <c r="BZ95" s="389"/>
      <c r="CA95" s="472"/>
      <c r="CB95" s="424">
        <f t="shared" si="138"/>
        <v>0</v>
      </c>
      <c r="CC95" s="271"/>
    </row>
    <row r="96" spans="1:81" ht="16.5" thickBot="1" x14ac:dyDescent="0.3">
      <c r="A96" s="485"/>
      <c r="B96" s="115"/>
      <c r="C96" s="115"/>
      <c r="D96" s="115"/>
      <c r="E96" s="120" t="s">
        <v>146</v>
      </c>
      <c r="F96" s="588">
        <v>0</v>
      </c>
      <c r="G96" s="588">
        <v>3000</v>
      </c>
      <c r="H96" s="588">
        <v>0</v>
      </c>
      <c r="I96" s="373">
        <f t="shared" si="110"/>
        <v>1000</v>
      </c>
      <c r="J96" s="371">
        <f t="shared" si="140"/>
        <v>1000</v>
      </c>
      <c r="K96" s="394"/>
      <c r="L96" s="353"/>
      <c r="M96" s="398"/>
      <c r="N96" s="390"/>
      <c r="O96" s="121"/>
      <c r="P96" s="411">
        <f t="shared" si="139"/>
        <v>1000</v>
      </c>
      <c r="Q96" s="121"/>
      <c r="R96" s="386"/>
      <c r="S96" s="387"/>
      <c r="T96" s="387"/>
      <c r="U96" s="388"/>
      <c r="V96" s="388"/>
      <c r="W96" s="388">
        <v>300</v>
      </c>
      <c r="X96" s="388"/>
      <c r="Y96" s="389"/>
      <c r="Z96" s="389"/>
      <c r="AA96" s="593"/>
      <c r="AB96" s="389"/>
      <c r="AC96" s="472"/>
      <c r="AD96" s="389"/>
      <c r="AE96" s="389"/>
      <c r="AF96" s="593"/>
      <c r="AG96" s="389"/>
      <c r="AH96" s="472"/>
      <c r="AI96" s="389"/>
      <c r="AJ96" s="389"/>
      <c r="AK96" s="593"/>
      <c r="AL96" s="389"/>
      <c r="AM96" s="472"/>
      <c r="AN96" s="389"/>
      <c r="AO96" s="389"/>
      <c r="AP96" s="593"/>
      <c r="AQ96" s="389"/>
      <c r="AR96" s="472"/>
      <c r="AS96" s="389"/>
      <c r="AT96" s="389"/>
      <c r="AU96" s="593"/>
      <c r="AV96" s="389"/>
      <c r="AW96" s="472"/>
      <c r="AX96" s="389"/>
      <c r="AY96" s="389"/>
      <c r="AZ96" s="593"/>
      <c r="BA96" s="389"/>
      <c r="BB96" s="472"/>
      <c r="BC96" s="389"/>
      <c r="BD96" s="389"/>
      <c r="BE96" s="593"/>
      <c r="BF96" s="389"/>
      <c r="BG96" s="472"/>
      <c r="BH96" s="389"/>
      <c r="BI96" s="389"/>
      <c r="BJ96" s="593"/>
      <c r="BK96" s="389"/>
      <c r="BL96" s="472"/>
      <c r="BM96" s="389"/>
      <c r="BN96" s="389"/>
      <c r="BO96" s="593"/>
      <c r="BP96" s="389"/>
      <c r="BQ96" s="472"/>
      <c r="BR96" s="389"/>
      <c r="BS96" s="389"/>
      <c r="BT96" s="593"/>
      <c r="BU96" s="389"/>
      <c r="BV96" s="472"/>
      <c r="BW96" s="389"/>
      <c r="BX96" s="389"/>
      <c r="BY96" s="593"/>
      <c r="BZ96" s="389"/>
      <c r="CA96" s="472"/>
      <c r="CB96" s="424">
        <f t="shared" si="138"/>
        <v>3000</v>
      </c>
      <c r="CC96" s="271"/>
    </row>
    <row r="97" spans="1:81" ht="16.5" thickBot="1" x14ac:dyDescent="0.3">
      <c r="A97" s="486"/>
      <c r="B97" s="122"/>
      <c r="C97" s="122"/>
      <c r="D97" s="122"/>
      <c r="E97" s="123" t="s">
        <v>29</v>
      </c>
      <c r="F97" s="589">
        <f>SUM(F90:F96)</f>
        <v>14014</v>
      </c>
      <c r="G97" s="589">
        <f>SUM(G90:G96)</f>
        <v>11223</v>
      </c>
      <c r="H97" s="589">
        <f>SUM(H90:H96)</f>
        <v>12704</v>
      </c>
      <c r="I97" s="366">
        <f t="shared" si="110"/>
        <v>12647</v>
      </c>
      <c r="J97" s="366">
        <f>SUM(J90:J96)</f>
        <v>12647</v>
      </c>
      <c r="K97" s="395"/>
      <c r="L97" s="354"/>
      <c r="M97" s="399"/>
      <c r="N97" s="397"/>
      <c r="O97" s="124"/>
      <c r="P97" s="412">
        <f>J97</f>
        <v>12647</v>
      </c>
      <c r="Q97" s="124"/>
      <c r="R97" s="391"/>
      <c r="S97" s="392"/>
      <c r="T97" s="392"/>
      <c r="U97" s="8"/>
      <c r="V97" s="8"/>
      <c r="W97" s="393">
        <f>SUM(W90:W96)</f>
        <v>10540</v>
      </c>
      <c r="X97" s="8"/>
      <c r="Y97" s="393"/>
      <c r="Z97" s="393"/>
      <c r="AA97" s="367">
        <f t="shared" ref="AA97" si="141">SUM(AA90:AA96)</f>
        <v>0</v>
      </c>
      <c r="AB97" s="393"/>
      <c r="AC97" s="417"/>
      <c r="AD97" s="393"/>
      <c r="AE97" s="393"/>
      <c r="AF97" s="367">
        <f t="shared" ref="AF97" si="142">SUM(AF90:AF96)</f>
        <v>0</v>
      </c>
      <c r="AG97" s="393"/>
      <c r="AH97" s="417"/>
      <c r="AI97" s="393"/>
      <c r="AJ97" s="393"/>
      <c r="AK97" s="367">
        <f t="shared" ref="AK97" si="143">SUM(AK90:AK96)</f>
        <v>0</v>
      </c>
      <c r="AL97" s="393"/>
      <c r="AM97" s="417"/>
      <c r="AN97" s="393"/>
      <c r="AO97" s="393"/>
      <c r="AP97" s="367">
        <f t="shared" ref="AP97" si="144">SUM(AP90:AP96)</f>
        <v>0</v>
      </c>
      <c r="AQ97" s="393"/>
      <c r="AR97" s="417"/>
      <c r="AS97" s="393"/>
      <c r="AT97" s="393"/>
      <c r="AU97" s="367">
        <f t="shared" ref="AU97" si="145">SUM(AU90:AU96)</f>
        <v>0</v>
      </c>
      <c r="AV97" s="393"/>
      <c r="AW97" s="417"/>
      <c r="AX97" s="393"/>
      <c r="AY97" s="393"/>
      <c r="AZ97" s="367">
        <f t="shared" ref="AZ97" si="146">SUM(AZ90:AZ96)</f>
        <v>0</v>
      </c>
      <c r="BA97" s="393"/>
      <c r="BB97" s="417"/>
      <c r="BC97" s="393"/>
      <c r="BD97" s="393"/>
      <c r="BE97" s="367">
        <f t="shared" ref="BE97" si="147">SUM(BE90:BE96)</f>
        <v>0</v>
      </c>
      <c r="BF97" s="393"/>
      <c r="BG97" s="417"/>
      <c r="BH97" s="393"/>
      <c r="BI97" s="393"/>
      <c r="BJ97" s="367">
        <f t="shared" ref="BJ97" si="148">SUM(BJ90:BJ96)</f>
        <v>0</v>
      </c>
      <c r="BK97" s="393"/>
      <c r="BL97" s="417"/>
      <c r="BM97" s="393"/>
      <c r="BN97" s="393"/>
      <c r="BO97" s="367">
        <f t="shared" ref="BO97" si="149">SUM(BO90:BO96)</f>
        <v>0</v>
      </c>
      <c r="BP97" s="393"/>
      <c r="BQ97" s="417"/>
      <c r="BR97" s="393"/>
      <c r="BS97" s="393"/>
      <c r="BT97" s="367">
        <f t="shared" ref="BT97" si="150">SUM(BT90:BT96)</f>
        <v>0</v>
      </c>
      <c r="BU97" s="393"/>
      <c r="BV97" s="417"/>
      <c r="BW97" s="393"/>
      <c r="BX97" s="393"/>
      <c r="BY97" s="367">
        <f t="shared" ref="BY97" si="151">SUM(BY90:BY96)</f>
        <v>0</v>
      </c>
      <c r="BZ97" s="393"/>
      <c r="CA97" s="417"/>
      <c r="CB97" s="435">
        <f>SUM(CB90:CB96)</f>
        <v>37941</v>
      </c>
      <c r="CC97" s="393"/>
    </row>
    <row r="98" spans="1:81" s="9" customFormat="1" ht="21" thickBot="1" x14ac:dyDescent="0.3">
      <c r="A98" s="125"/>
      <c r="B98" s="126"/>
      <c r="C98" s="126"/>
      <c r="D98" s="126"/>
      <c r="E98" s="127"/>
      <c r="F98" s="128"/>
      <c r="G98" s="128"/>
      <c r="H98" s="128"/>
      <c r="I98" s="316"/>
      <c r="J98" s="331"/>
      <c r="K98" s="8"/>
      <c r="L98" s="355"/>
      <c r="M98" s="8"/>
      <c r="N98" s="8"/>
      <c r="P98" s="365"/>
      <c r="R98" s="187"/>
      <c r="S98" s="187"/>
      <c r="T98" s="187"/>
      <c r="U98" s="8"/>
      <c r="V98" s="8"/>
      <c r="W98" s="8"/>
      <c r="X98" s="8"/>
      <c r="Y98" s="8"/>
      <c r="Z98" s="8"/>
      <c r="AA98" s="418"/>
      <c r="AB98" s="8"/>
      <c r="AC98" s="419"/>
      <c r="AD98" s="8"/>
      <c r="AE98" s="8"/>
      <c r="AF98" s="418"/>
      <c r="AG98" s="8"/>
      <c r="AH98" s="419"/>
      <c r="AI98" s="8"/>
      <c r="AJ98" s="8"/>
      <c r="AK98" s="418"/>
      <c r="AL98" s="8"/>
      <c r="AM98" s="419"/>
      <c r="AN98" s="8"/>
      <c r="AO98" s="8"/>
      <c r="AP98" s="418"/>
      <c r="AQ98" s="8"/>
      <c r="AR98" s="419"/>
      <c r="AS98" s="8"/>
      <c r="AT98" s="8"/>
      <c r="AU98" s="418"/>
      <c r="AV98" s="8"/>
      <c r="AW98" s="419"/>
      <c r="AX98" s="8"/>
      <c r="AY98" s="8"/>
      <c r="AZ98" s="418"/>
      <c r="BA98" s="8"/>
      <c r="BB98" s="419"/>
      <c r="BC98" s="8"/>
      <c r="BD98" s="8"/>
      <c r="BE98" s="418"/>
      <c r="BF98" s="8"/>
      <c r="BG98" s="419"/>
      <c r="BH98" s="8"/>
      <c r="BI98" s="8"/>
      <c r="BJ98" s="418"/>
      <c r="BK98" s="8"/>
      <c r="BL98" s="419"/>
      <c r="BM98" s="8"/>
      <c r="BN98" s="8"/>
      <c r="BO98" s="381"/>
      <c r="BP98" s="8"/>
      <c r="BQ98" s="419"/>
      <c r="BR98" s="8"/>
      <c r="BS98" s="8"/>
      <c r="BT98" s="381"/>
      <c r="BU98" s="8"/>
      <c r="BV98" s="419"/>
      <c r="BW98" s="8"/>
      <c r="BX98" s="8"/>
      <c r="BY98" s="418"/>
      <c r="BZ98" s="8"/>
      <c r="CA98" s="419"/>
    </row>
    <row r="99" spans="1:81" ht="21" thickBot="1" x14ac:dyDescent="0.35">
      <c r="A99" s="129" t="s">
        <v>27</v>
      </c>
      <c r="B99" s="130"/>
      <c r="C99" s="130"/>
      <c r="D99" s="130"/>
      <c r="E99" s="123" t="s">
        <v>28</v>
      </c>
      <c r="F99" s="131">
        <f>F97-F84</f>
        <v>-1342</v>
      </c>
      <c r="G99" s="131">
        <f>G97-G84</f>
        <v>-1022</v>
      </c>
      <c r="H99" s="131">
        <f>H97-H84</f>
        <v>-446</v>
      </c>
      <c r="I99" s="375">
        <f>I97-I84</f>
        <v>-936.66666666666606</v>
      </c>
      <c r="J99" s="375" t="e">
        <f>J97-J84</f>
        <v>#DIV/0!</v>
      </c>
      <c r="K99" s="396"/>
      <c r="L99" s="354"/>
      <c r="M99" s="280"/>
      <c r="N99" s="396"/>
      <c r="O99" s="124"/>
      <c r="P99" s="375" t="e">
        <f>P97-P84</f>
        <v>#DIV/0!</v>
      </c>
      <c r="Q99" s="124"/>
      <c r="R99" s="391"/>
      <c r="S99" s="392"/>
      <c r="T99" s="392"/>
      <c r="U99" s="280"/>
      <c r="V99" s="280"/>
      <c r="W99" s="280">
        <f>W97-W81</f>
        <v>2210</v>
      </c>
      <c r="X99" s="280"/>
      <c r="Y99" s="280"/>
      <c r="Z99" s="280"/>
      <c r="AA99" s="281">
        <f>AA97-AA84</f>
        <v>-1400</v>
      </c>
      <c r="AB99" s="280"/>
      <c r="AC99" s="420"/>
      <c r="AD99" s="280"/>
      <c r="AE99" s="280"/>
      <c r="AF99" s="281">
        <f>AF97-AF84</f>
        <v>-100</v>
      </c>
      <c r="AG99" s="280"/>
      <c r="AH99" s="420"/>
      <c r="AI99" s="280"/>
      <c r="AJ99" s="280"/>
      <c r="AK99" s="281">
        <f>AK97-AK84</f>
        <v>0</v>
      </c>
      <c r="AL99" s="280"/>
      <c r="AM99" s="420"/>
      <c r="AN99" s="280"/>
      <c r="AO99" s="280"/>
      <c r="AP99" s="281">
        <f>AP97-AP84</f>
        <v>0</v>
      </c>
      <c r="AQ99" s="280"/>
      <c r="AR99" s="420"/>
      <c r="AS99" s="280"/>
      <c r="AT99" s="280"/>
      <c r="AU99" s="281">
        <f>AU97-AU84</f>
        <v>0</v>
      </c>
      <c r="AV99" s="280"/>
      <c r="AW99" s="420"/>
      <c r="AX99" s="280"/>
      <c r="AY99" s="280"/>
      <c r="AZ99" s="281">
        <f>AZ97-AZ84</f>
        <v>0</v>
      </c>
      <c r="BA99" s="280"/>
      <c r="BB99" s="420"/>
      <c r="BC99" s="280"/>
      <c r="BD99" s="280"/>
      <c r="BE99" s="281">
        <f>BE97-BE84</f>
        <v>0</v>
      </c>
      <c r="BF99" s="280"/>
      <c r="BG99" s="420"/>
      <c r="BH99" s="280"/>
      <c r="BI99" s="280"/>
      <c r="BJ99" s="281">
        <f>BJ97-BJ84</f>
        <v>0</v>
      </c>
      <c r="BK99" s="280"/>
      <c r="BL99" s="420"/>
      <c r="BM99" s="280"/>
      <c r="BN99" s="280"/>
      <c r="BO99" s="281">
        <f>BO97-BO84</f>
        <v>0</v>
      </c>
      <c r="BP99" s="280"/>
      <c r="BQ99" s="420"/>
      <c r="BR99" s="280"/>
      <c r="BS99" s="280"/>
      <c r="BT99" s="281">
        <f>BT97-BT84</f>
        <v>0</v>
      </c>
      <c r="BU99" s="280"/>
      <c r="BV99" s="420"/>
      <c r="BW99" s="280"/>
      <c r="BX99" s="280"/>
      <c r="BY99" s="281">
        <f>BY97-BY84</f>
        <v>0</v>
      </c>
      <c r="BZ99" s="280"/>
      <c r="CA99" s="420"/>
      <c r="CB99" s="276" t="e">
        <f>CB97-CB84</f>
        <v>#REF!</v>
      </c>
      <c r="CC99" s="280"/>
    </row>
    <row r="102" spans="1:81" ht="15.75" hidden="1" customHeight="1" x14ac:dyDescent="0.25">
      <c r="M102" t="s">
        <v>30</v>
      </c>
    </row>
    <row r="103" spans="1:81" ht="15.75" hidden="1" customHeight="1" x14ac:dyDescent="0.25">
      <c r="M103" t="s">
        <v>31</v>
      </c>
    </row>
    <row r="104" spans="1:81" ht="15.75" hidden="1" customHeight="1" x14ac:dyDescent="0.25">
      <c r="M104" t="s">
        <v>147</v>
      </c>
    </row>
    <row r="105" spans="1:81" s="5" customFormat="1" x14ac:dyDescent="0.25">
      <c r="B105" s="613" t="s">
        <v>91</v>
      </c>
      <c r="C105" s="613"/>
      <c r="D105" s="613"/>
      <c r="E105" s="5" t="s">
        <v>234</v>
      </c>
      <c r="F105" s="614">
        <f>SUMIF($B$5:$B$80,$B$3,E5:E80)</f>
        <v>0</v>
      </c>
      <c r="G105" s="614">
        <f>SUMIF($B$5:$B$80,$B$3,F5:F80)</f>
        <v>7050</v>
      </c>
      <c r="H105" s="614">
        <f>SUMIF($B$5:$B$80,$B$3,G5:G80)</f>
        <v>7175</v>
      </c>
      <c r="I105" s="614">
        <f>SUMIF($B$5:$B$80,$B$3,H5:H80)</f>
        <v>6850</v>
      </c>
      <c r="J105" s="614" t="e">
        <f>SUMIF($B$5:$B$80,$B$3,I5:I80)</f>
        <v>#DIV/0!</v>
      </c>
      <c r="L105" s="615"/>
      <c r="P105" s="614">
        <f>SUMIF($B$5:$B$80,$B$3,O5:O80)</f>
        <v>-0.05</v>
      </c>
      <c r="U105" s="616"/>
      <c r="V105" s="616"/>
      <c r="W105" s="616"/>
      <c r="X105" s="616"/>
      <c r="AA105" s="614">
        <f>SUMIF($B$5:$B$80,$B$3,Z5:Z80)</f>
        <v>0</v>
      </c>
      <c r="AC105" s="616"/>
      <c r="AF105" s="614">
        <f>SUMIF($B$5:$B$80,$B$3,AE5:AE80)</f>
        <v>0</v>
      </c>
      <c r="AH105" s="616"/>
      <c r="AK105" s="614">
        <f>SUMIF($B$5:$B$80,$B$3,AJ5:AJ80)</f>
        <v>0</v>
      </c>
      <c r="AM105" s="616"/>
      <c r="AP105" s="614">
        <f>SUMIF($B$5:$B$80,$B$3,AO5:AO80)</f>
        <v>0</v>
      </c>
      <c r="AR105" s="616"/>
      <c r="AU105" s="614">
        <f>SUMIF($B$5:$B$80,$B$3,AT5:AT80)</f>
        <v>0</v>
      </c>
      <c r="AW105" s="616"/>
      <c r="AZ105" s="614">
        <f>SUMIF($B$5:$B$80,$B$3,AY5:AY80)</f>
        <v>0</v>
      </c>
      <c r="BB105" s="616"/>
      <c r="BE105" s="614">
        <f>SUMIF($B$5:$B$80,$B$3,BD5:BD80)</f>
        <v>0</v>
      </c>
      <c r="BG105" s="616"/>
      <c r="BJ105" s="614">
        <f>SUMIF($B$5:$B$80,$B$3,BI5:BI80)</f>
        <v>0</v>
      </c>
      <c r="BL105" s="616"/>
      <c r="BO105" s="614">
        <f>SUMIF($B$5:$B$80,$B$3,BN5:BN80)</f>
        <v>0</v>
      </c>
      <c r="BQ105" s="616"/>
      <c r="BT105" s="614">
        <f>SUMIF($B$5:$B$80,$B$3,BS5:BS80)</f>
        <v>0</v>
      </c>
      <c r="BV105" s="616"/>
      <c r="BY105" s="614">
        <f>SUMIF($B$5:$B$80,$B$3,BX5:BX80)</f>
        <v>0</v>
      </c>
      <c r="CA105" s="616"/>
    </row>
    <row r="106" spans="1:81" s="5" customFormat="1" x14ac:dyDescent="0.25">
      <c r="B106" s="613"/>
      <c r="C106" s="613"/>
      <c r="D106" s="613"/>
      <c r="E106" s="5" t="s">
        <v>235</v>
      </c>
      <c r="F106" s="614">
        <f>F97-F105</f>
        <v>14014</v>
      </c>
      <c r="G106" s="614">
        <f>G97-G105</f>
        <v>4173</v>
      </c>
      <c r="H106" s="614">
        <f>H97-H105</f>
        <v>5529</v>
      </c>
      <c r="I106" s="614">
        <f>I97-I105</f>
        <v>5797</v>
      </c>
      <c r="J106" s="614" t="e">
        <f>J97-J105</f>
        <v>#DIV/0!</v>
      </c>
      <c r="L106" s="615"/>
      <c r="P106" s="614">
        <f>P97-P105</f>
        <v>12647.05</v>
      </c>
      <c r="U106" s="616"/>
      <c r="V106" s="616"/>
      <c r="W106" s="616"/>
      <c r="X106" s="616"/>
      <c r="AA106" s="614">
        <f>AA97-AA105</f>
        <v>0</v>
      </c>
      <c r="AC106" s="616"/>
      <c r="AF106" s="614"/>
      <c r="AH106" s="616"/>
      <c r="AK106" s="614"/>
      <c r="AM106" s="616"/>
      <c r="AP106" s="614"/>
      <c r="AR106" s="616"/>
      <c r="AU106" s="614"/>
      <c r="AW106" s="616"/>
      <c r="AZ106" s="614"/>
      <c r="BB106" s="616"/>
      <c r="BE106" s="614"/>
      <c r="BG106" s="616"/>
      <c r="BJ106" s="614"/>
      <c r="BL106" s="616"/>
      <c r="BO106" s="614"/>
      <c r="BQ106" s="616"/>
      <c r="BT106" s="614"/>
      <c r="BV106" s="616"/>
      <c r="BY106" s="614"/>
      <c r="CA106" s="616"/>
    </row>
    <row r="107" spans="1:81" s="5" customFormat="1" x14ac:dyDescent="0.25">
      <c r="B107" s="613"/>
      <c r="C107" s="613"/>
      <c r="D107" s="613"/>
      <c r="E107" s="5" t="s">
        <v>236</v>
      </c>
      <c r="F107" s="614"/>
      <c r="G107" s="614"/>
      <c r="H107" s="614"/>
      <c r="I107" s="614"/>
      <c r="J107" s="614"/>
      <c r="L107" s="615"/>
      <c r="P107" s="614"/>
      <c r="U107" s="616"/>
      <c r="V107" s="616"/>
      <c r="W107" s="616"/>
      <c r="X107" s="616"/>
      <c r="AA107" s="614"/>
      <c r="AC107" s="616"/>
      <c r="AF107" s="614"/>
      <c r="AH107" s="616"/>
      <c r="AK107" s="614"/>
      <c r="AM107" s="616"/>
      <c r="AP107" s="614"/>
      <c r="AR107" s="616"/>
      <c r="AU107" s="614"/>
      <c r="AW107" s="616"/>
      <c r="AZ107" s="614"/>
      <c r="BB107" s="616"/>
      <c r="BE107" s="614"/>
      <c r="BG107" s="616"/>
      <c r="BJ107" s="614"/>
      <c r="BL107" s="616"/>
      <c r="BO107" s="614"/>
      <c r="BQ107" s="616"/>
      <c r="BT107" s="614"/>
      <c r="BV107" s="616"/>
      <c r="BY107" s="614"/>
      <c r="CA107" s="616"/>
    </row>
    <row r="109" spans="1:81" x14ac:dyDescent="0.25">
      <c r="A109" s="5" t="str">
        <f>A5</f>
        <v>דיור ואחזקה</v>
      </c>
      <c r="F109" s="317">
        <f>SUM(F5:F14)</f>
        <v>7850</v>
      </c>
      <c r="G109" s="317">
        <f>SUM(G5:G14)</f>
        <v>7275</v>
      </c>
      <c r="H109" s="317">
        <f>SUM(H5:H14)</f>
        <v>7550</v>
      </c>
      <c r="I109" s="317" t="e">
        <f>SUM(I5:I14)</f>
        <v>#DIV/0!</v>
      </c>
      <c r="J109" s="317" t="e">
        <f>SUM(J5:J14)</f>
        <v>#DIV/0!</v>
      </c>
      <c r="P109" s="317" t="e">
        <f>SUM(P5:P14)</f>
        <v>#DIV/0!</v>
      </c>
      <c r="AA109" s="317">
        <f>SUM(AA5:AA14)</f>
        <v>0</v>
      </c>
      <c r="AF109" s="317">
        <f>SUM(AF5:AF14)</f>
        <v>0</v>
      </c>
      <c r="AK109" s="317">
        <f>SUM(AK5:AK14)</f>
        <v>0</v>
      </c>
      <c r="AP109" s="317">
        <f>SUM(AP5:AP14)</f>
        <v>0</v>
      </c>
      <c r="AU109" s="317">
        <f>SUM(AU5:AU14)</f>
        <v>0</v>
      </c>
      <c r="AZ109" s="317">
        <f>SUM(AZ5:AZ14)</f>
        <v>0</v>
      </c>
      <c r="BE109" s="317">
        <f>SUM(BE5:BE14)</f>
        <v>0</v>
      </c>
      <c r="BJ109" s="317">
        <f>SUM(BJ5:BJ14)</f>
        <v>0</v>
      </c>
      <c r="BO109" s="317">
        <f>SUM(BO5:BO14)</f>
        <v>0</v>
      </c>
      <c r="BT109" s="317">
        <f>SUM(BT5:BT14)</f>
        <v>0</v>
      </c>
      <c r="BY109" s="317">
        <f>SUM(BY5:BY14)</f>
        <v>0</v>
      </c>
    </row>
    <row r="110" spans="1:81" x14ac:dyDescent="0.25">
      <c r="A110" s="5" t="str">
        <f>A15</f>
        <v>מכולת</v>
      </c>
      <c r="F110" s="317">
        <f>SUM(F15:F18)</f>
        <v>7006</v>
      </c>
      <c r="G110" s="317">
        <f>SUM(G15:G18)</f>
        <v>4770</v>
      </c>
      <c r="H110" s="317">
        <f>SUM(H15:H18)</f>
        <v>5000</v>
      </c>
      <c r="I110" s="317" t="e">
        <f>SUM(I15:I18)</f>
        <v>#DIV/0!</v>
      </c>
      <c r="J110" s="317" t="e">
        <f>SUM(J15:J18)</f>
        <v>#DIV/0!</v>
      </c>
      <c r="P110" s="317" t="e">
        <f>SUM(P15:P18)</f>
        <v>#DIV/0!</v>
      </c>
      <c r="AA110" s="317">
        <f>SUM(AA15:AA18)</f>
        <v>0</v>
      </c>
      <c r="AF110" s="317">
        <f>SUM(AF15:AF18)</f>
        <v>0</v>
      </c>
      <c r="AK110" s="317">
        <f>SUM(AK15:AK18)</f>
        <v>0</v>
      </c>
      <c r="AP110" s="317">
        <f>SUM(AP15:AP18)</f>
        <v>0</v>
      </c>
      <c r="AU110" s="317">
        <f>SUM(AU15:AU18)</f>
        <v>0</v>
      </c>
      <c r="AZ110" s="317">
        <f>SUM(AZ15:AZ18)</f>
        <v>0</v>
      </c>
      <c r="BE110" s="317">
        <f>SUM(BE15:BE18)</f>
        <v>0</v>
      </c>
      <c r="BJ110" s="317">
        <f>SUM(BJ15:BJ18)</f>
        <v>0</v>
      </c>
      <c r="BO110" s="317">
        <f>SUM(BO15:BO18)</f>
        <v>0</v>
      </c>
      <c r="BT110" s="317">
        <f>SUM(BT15:BT18)</f>
        <v>0</v>
      </c>
      <c r="BY110" s="317">
        <f>SUM(BY15:BY18)</f>
        <v>0</v>
      </c>
    </row>
    <row r="111" spans="1:81" x14ac:dyDescent="0.25">
      <c r="A111" s="5" t="str">
        <f>A19</f>
        <v>ביגוד</v>
      </c>
      <c r="F111" s="317">
        <f>SUM(F19:F20)</f>
        <v>0</v>
      </c>
      <c r="G111" s="317">
        <f>SUM(G19:G20)</f>
        <v>0</v>
      </c>
      <c r="H111" s="317">
        <f>SUM(H19:H20)</f>
        <v>0</v>
      </c>
      <c r="I111" s="317" t="e">
        <f>SUM(I19:I20)</f>
        <v>#DIV/0!</v>
      </c>
      <c r="J111" s="317" t="e">
        <f>SUM(J19:J20)</f>
        <v>#DIV/0!</v>
      </c>
      <c r="P111" s="317" t="e">
        <f>SUM(P19:P20)</f>
        <v>#DIV/0!</v>
      </c>
      <c r="AA111" s="317">
        <f>SUM(AA19:AA20)</f>
        <v>0</v>
      </c>
      <c r="AF111" s="317">
        <f>SUM(AF19:AF20)</f>
        <v>0</v>
      </c>
      <c r="AK111" s="317">
        <f>SUM(AK19:AK20)</f>
        <v>0</v>
      </c>
      <c r="AP111" s="317">
        <f>SUM(AP19:AP20)</f>
        <v>0</v>
      </c>
      <c r="AU111" s="317">
        <f>SUM(AU19:AU20)</f>
        <v>0</v>
      </c>
      <c r="AZ111" s="317">
        <f>SUM(AZ19:AZ20)</f>
        <v>0</v>
      </c>
      <c r="BE111" s="317">
        <f>SUM(BE19:BE20)</f>
        <v>0</v>
      </c>
      <c r="BJ111" s="317">
        <f>SUM(BJ19:BJ20)</f>
        <v>0</v>
      </c>
      <c r="BO111" s="317">
        <f>SUM(BO19:BO20)</f>
        <v>0</v>
      </c>
      <c r="BT111" s="317">
        <f>SUM(BT19:BT20)</f>
        <v>0</v>
      </c>
      <c r="BY111" s="317">
        <f>SUM(BY19:BY20)</f>
        <v>0</v>
      </c>
    </row>
    <row r="112" spans="1:81" x14ac:dyDescent="0.25">
      <c r="A112" s="5" t="str">
        <f>A21</f>
        <v>בעלי חיים</v>
      </c>
      <c r="F112" s="317">
        <f>SUM(F21:F24)</f>
        <v>0</v>
      </c>
      <c r="G112" s="317">
        <f>SUM(G21:G24)</f>
        <v>0</v>
      </c>
      <c r="H112" s="317">
        <f>SUM(H21:H24)</f>
        <v>0</v>
      </c>
      <c r="I112" s="317" t="e">
        <f>SUM(I21:I24)</f>
        <v>#DIV/0!</v>
      </c>
      <c r="J112" s="317" t="e">
        <f>SUM(J21:J24)</f>
        <v>#DIV/0!</v>
      </c>
      <c r="P112" s="317" t="e">
        <f>SUM(P21:P24)</f>
        <v>#DIV/0!</v>
      </c>
      <c r="AA112" s="317">
        <f>SUM(AA21:AA24)</f>
        <v>0</v>
      </c>
      <c r="AF112" s="317">
        <f>SUM(AF21:AF24)</f>
        <v>0</v>
      </c>
      <c r="AK112" s="317">
        <f>SUM(AK21:AK24)</f>
        <v>0</v>
      </c>
      <c r="AP112" s="317">
        <f>SUM(AP21:AP24)</f>
        <v>0</v>
      </c>
      <c r="AU112" s="317">
        <f>SUM(AU21:AU24)</f>
        <v>0</v>
      </c>
      <c r="AZ112" s="317">
        <f>SUM(AZ21:AZ24)</f>
        <v>0</v>
      </c>
      <c r="BE112" s="317">
        <f>SUM(BE21:BE24)</f>
        <v>0</v>
      </c>
      <c r="BJ112" s="317">
        <f>SUM(BJ21:BJ24)</f>
        <v>0</v>
      </c>
      <c r="BO112" s="317">
        <f>SUM(BO21:BO24)</f>
        <v>0</v>
      </c>
      <c r="BT112" s="317">
        <f>SUM(BT21:BT24)</f>
        <v>0</v>
      </c>
      <c r="BY112" s="317">
        <f>SUM(BY21:BY24)</f>
        <v>0</v>
      </c>
    </row>
    <row r="113" spans="1:79" x14ac:dyDescent="0.25">
      <c r="A113" s="5" t="str">
        <f>A25</f>
        <v>תקשורת</v>
      </c>
      <c r="F113" s="317">
        <f>SUM(F25:F29)</f>
        <v>0</v>
      </c>
      <c r="G113" s="317">
        <f>SUM(G25:G29)</f>
        <v>0</v>
      </c>
      <c r="H113" s="317">
        <f>SUM(H25:H29)</f>
        <v>0</v>
      </c>
      <c r="I113" s="317" t="e">
        <f>SUM(I25:I29)</f>
        <v>#DIV/0!</v>
      </c>
      <c r="J113" s="317" t="e">
        <f>SUM(J25:J29)</f>
        <v>#DIV/0!</v>
      </c>
      <c r="P113" s="317" t="e">
        <f>SUM(P25:P29)</f>
        <v>#DIV/0!</v>
      </c>
      <c r="AA113" s="317">
        <f>SUM(AA25:AA29)</f>
        <v>0</v>
      </c>
      <c r="AF113" s="317">
        <f>SUM(AF25:AF29)</f>
        <v>0</v>
      </c>
      <c r="AK113" s="317">
        <f>SUM(AK25:AK29)</f>
        <v>0</v>
      </c>
      <c r="AP113" s="317">
        <f>SUM(AP25:AP29)</f>
        <v>0</v>
      </c>
      <c r="AU113" s="317">
        <f>SUM(AU25:AU29)</f>
        <v>0</v>
      </c>
      <c r="AZ113" s="317">
        <f>SUM(AZ25:AZ29)</f>
        <v>0</v>
      </c>
      <c r="BE113" s="317">
        <f>SUM(BE25:BE29)</f>
        <v>0</v>
      </c>
      <c r="BJ113" s="317">
        <f>SUM(BJ25:BJ29)</f>
        <v>0</v>
      </c>
      <c r="BO113" s="317">
        <f>SUM(BO25:BO29)</f>
        <v>0</v>
      </c>
      <c r="BT113" s="317">
        <f>SUM(BT25:BT29)</f>
        <v>0</v>
      </c>
      <c r="BY113" s="317">
        <f>SUM(BY25:BY29)</f>
        <v>0</v>
      </c>
    </row>
    <row r="114" spans="1:79" x14ac:dyDescent="0.25">
      <c r="A114" s="5" t="str">
        <f>A30</f>
        <v>הגנה כלכלית</v>
      </c>
      <c r="F114" s="317">
        <f>SUM(F30:F33)</f>
        <v>0</v>
      </c>
      <c r="G114" s="317">
        <f>SUM(G30:G33)</f>
        <v>0</v>
      </c>
      <c r="H114" s="317">
        <f>SUM(H30:H33)</f>
        <v>0</v>
      </c>
      <c r="I114" s="317" t="e">
        <f>SUM(I30:I33)</f>
        <v>#DIV/0!</v>
      </c>
      <c r="J114" s="317" t="e">
        <f>SUM(J30:J33)</f>
        <v>#DIV/0!</v>
      </c>
      <c r="P114" s="317" t="e">
        <f>SUM(P30:P33)</f>
        <v>#DIV/0!</v>
      </c>
      <c r="AA114" s="317">
        <f>SUM(AA30:AA33)</f>
        <v>0</v>
      </c>
      <c r="AF114" s="317">
        <f>SUM(AF30:AF33)</f>
        <v>0</v>
      </c>
      <c r="AK114" s="317">
        <f>SUM(AK30:AK33)</f>
        <v>0</v>
      </c>
      <c r="AP114" s="317">
        <f>SUM(AP30:AP33)</f>
        <v>0</v>
      </c>
      <c r="AU114" s="317">
        <f>SUM(AU30:AU33)</f>
        <v>0</v>
      </c>
      <c r="AZ114" s="317">
        <f>SUM(AZ30:AZ33)</f>
        <v>0</v>
      </c>
      <c r="BE114" s="317">
        <f>SUM(BE30:BE33)</f>
        <v>0</v>
      </c>
      <c r="BJ114" s="317">
        <f>SUM(BJ30:BJ33)</f>
        <v>0</v>
      </c>
      <c r="BO114" s="317">
        <f>SUM(BO30:BO33)</f>
        <v>0</v>
      </c>
      <c r="BT114" s="317">
        <f>SUM(BT30:BT33)</f>
        <v>0</v>
      </c>
      <c r="BY114" s="317">
        <f>SUM(BY30:BY33)</f>
        <v>0</v>
      </c>
    </row>
    <row r="115" spans="1:79" x14ac:dyDescent="0.25">
      <c r="A115" s="5" t="str">
        <f>A34</f>
        <v>חיסכון</v>
      </c>
      <c r="F115" s="317">
        <f>SUM(F34:F36)</f>
        <v>0</v>
      </c>
      <c r="G115" s="317">
        <f>SUM(G34:G36)</f>
        <v>0</v>
      </c>
      <c r="H115" s="317">
        <f>SUM(H34:H36)</f>
        <v>0</v>
      </c>
      <c r="I115" s="317" t="e">
        <f>SUM(I34:I36)</f>
        <v>#DIV/0!</v>
      </c>
      <c r="J115" s="317" t="e">
        <f>SUM(J34:J36)</f>
        <v>#DIV/0!</v>
      </c>
      <c r="P115" s="317" t="e">
        <f>SUM(P34:P36)</f>
        <v>#DIV/0!</v>
      </c>
      <c r="AA115" s="317">
        <f>SUM(AA34:AA36)</f>
        <v>0</v>
      </c>
      <c r="AF115" s="317">
        <f>SUM(AF34:AF36)</f>
        <v>0</v>
      </c>
      <c r="AK115" s="317">
        <f>SUM(AK34:AK36)</f>
        <v>0</v>
      </c>
      <c r="AP115" s="317">
        <f>SUM(AP34:AP36)</f>
        <v>0</v>
      </c>
      <c r="AU115" s="317">
        <f>SUM(AU34:AU36)</f>
        <v>0</v>
      </c>
      <c r="AZ115" s="317">
        <f>SUM(AZ34:AZ36)</f>
        <v>0</v>
      </c>
      <c r="BE115" s="317">
        <f>SUM(BE34:BE36)</f>
        <v>0</v>
      </c>
      <c r="BJ115" s="317">
        <f>SUM(BJ34:BJ36)</f>
        <v>0</v>
      </c>
      <c r="BO115" s="317">
        <f>SUM(BO34:BO36)</f>
        <v>0</v>
      </c>
      <c r="BT115" s="317">
        <f>SUM(BT34:BT36)</f>
        <v>0</v>
      </c>
      <c r="BY115" s="317">
        <f>SUM(BY34:BY36)</f>
        <v>0</v>
      </c>
    </row>
    <row r="116" spans="1:79" x14ac:dyDescent="0.25">
      <c r="A116" s="5" t="str">
        <f>A37</f>
        <v>מימון</v>
      </c>
      <c r="F116" s="317">
        <f>SUM(F37:F39)</f>
        <v>0</v>
      </c>
      <c r="G116" s="317">
        <f>SUM(G37:G39)</f>
        <v>0</v>
      </c>
      <c r="H116" s="317">
        <f>SUM(H37:H39)</f>
        <v>0</v>
      </c>
      <c r="I116" s="317" t="e">
        <f>SUM(I37:I39)</f>
        <v>#DIV/0!</v>
      </c>
      <c r="J116" s="317" t="e">
        <f>SUM(J37:J39)</f>
        <v>#DIV/0!</v>
      </c>
      <c r="P116" s="317" t="e">
        <f>SUM(P37:P39)</f>
        <v>#DIV/0!</v>
      </c>
      <c r="AA116" s="317">
        <f>SUM(AA37:AA39)</f>
        <v>0</v>
      </c>
      <c r="AF116" s="317">
        <f>SUM(AF37:AF39)</f>
        <v>0</v>
      </c>
      <c r="AK116" s="317">
        <f>SUM(AK37:AK39)</f>
        <v>0</v>
      </c>
      <c r="AP116" s="317">
        <f>SUM(AP37:AP39)</f>
        <v>0</v>
      </c>
      <c r="AU116" s="317">
        <f>SUM(AU37:AU39)</f>
        <v>0</v>
      </c>
      <c r="AZ116" s="317">
        <f>SUM(AZ37:AZ39)</f>
        <v>0</v>
      </c>
      <c r="BE116" s="317">
        <f>SUM(BE37:BE39)</f>
        <v>0</v>
      </c>
      <c r="BJ116" s="317">
        <f>SUM(BJ37:BJ39)</f>
        <v>0</v>
      </c>
      <c r="BO116" s="317">
        <f>SUM(BO37:BO39)</f>
        <v>0</v>
      </c>
      <c r="BT116" s="317">
        <f>SUM(BT37:BT39)</f>
        <v>0</v>
      </c>
      <c r="BY116" s="317">
        <f>SUM(BY37:BY39)</f>
        <v>0</v>
      </c>
    </row>
    <row r="117" spans="1:79" x14ac:dyDescent="0.25">
      <c r="A117" s="5" t="str">
        <f>A40</f>
        <v>תחבורה</v>
      </c>
      <c r="F117" s="317">
        <f>SUM(F40:F46)</f>
        <v>200</v>
      </c>
      <c r="G117" s="317">
        <f>SUM(G40:G46)</f>
        <v>200</v>
      </c>
      <c r="H117" s="317">
        <f>SUM(H40:H46)</f>
        <v>0</v>
      </c>
      <c r="I117" s="317" t="e">
        <f>SUM(I40:I46)</f>
        <v>#DIV/0!</v>
      </c>
      <c r="J117" s="317" t="e">
        <f>SUM(J40:J46)</f>
        <v>#DIV/0!</v>
      </c>
      <c r="P117" s="317" t="e">
        <f>SUM(P40:P46)</f>
        <v>#DIV/0!</v>
      </c>
      <c r="AA117" s="317">
        <f>SUM(AA40:AA46)</f>
        <v>0</v>
      </c>
      <c r="AF117" s="317">
        <f>SUM(AF40:AF46)</f>
        <v>0</v>
      </c>
      <c r="AK117" s="317">
        <f>SUM(AK40:AK46)</f>
        <v>0</v>
      </c>
      <c r="AP117" s="317">
        <f>SUM(AP40:AP46)</f>
        <v>0</v>
      </c>
      <c r="AU117" s="317">
        <f>SUM(AU40:AU46)</f>
        <v>0</v>
      </c>
      <c r="AZ117" s="317">
        <f>SUM(AZ40:AZ46)</f>
        <v>0</v>
      </c>
      <c r="BE117" s="317">
        <f>SUM(BE40:BE46)</f>
        <v>0</v>
      </c>
      <c r="BJ117" s="317">
        <f>SUM(BJ40:BJ46)</f>
        <v>0</v>
      </c>
      <c r="BO117" s="317">
        <f>SUM(BO40:BO46)</f>
        <v>0</v>
      </c>
      <c r="BT117" s="317">
        <f>SUM(BT40:BT46)</f>
        <v>0</v>
      </c>
      <c r="BY117" s="317">
        <f>SUM(BY40:BY46)</f>
        <v>0</v>
      </c>
    </row>
    <row r="118" spans="1:79" x14ac:dyDescent="0.25">
      <c r="A118" s="5" t="str">
        <f>A47</f>
        <v>בריאות</v>
      </c>
      <c r="F118" s="317">
        <f>SUM(F47:F50)</f>
        <v>0</v>
      </c>
      <c r="G118" s="317">
        <f>SUM(G47:G50)</f>
        <v>0</v>
      </c>
      <c r="H118" s="317">
        <f>SUM(H47:H50)</f>
        <v>0</v>
      </c>
      <c r="I118" s="317" t="e">
        <f>SUM(I47:I50)</f>
        <v>#DIV/0!</v>
      </c>
      <c r="J118" s="317" t="e">
        <f>SUM(J47:J50)</f>
        <v>#DIV/0!</v>
      </c>
      <c r="P118" s="317" t="e">
        <f>SUM(P47:P50)</f>
        <v>#DIV/0!</v>
      </c>
      <c r="AA118" s="317">
        <f>SUM(AA47:AA50)</f>
        <v>0</v>
      </c>
      <c r="AF118" s="317">
        <f>SUM(AF47:AF50)</f>
        <v>0</v>
      </c>
      <c r="AK118" s="317">
        <f>SUM(AK47:AK50)</f>
        <v>0</v>
      </c>
      <c r="AP118" s="317">
        <f>SUM(AP47:AP50)</f>
        <v>0</v>
      </c>
      <c r="AU118" s="317">
        <f>SUM(AU47:AU50)</f>
        <v>0</v>
      </c>
      <c r="AZ118" s="317">
        <f>SUM(AZ47:AZ50)</f>
        <v>0</v>
      </c>
      <c r="BE118" s="317">
        <f>SUM(BE47:BE50)</f>
        <v>0</v>
      </c>
      <c r="BJ118" s="317">
        <f>SUM(BJ47:BJ50)</f>
        <v>0</v>
      </c>
      <c r="BO118" s="317">
        <f>SUM(BO47:BO50)</f>
        <v>0</v>
      </c>
      <c r="BT118" s="317">
        <f>SUM(BT47:BT50)</f>
        <v>0</v>
      </c>
      <c r="BY118" s="317">
        <f>SUM(BY47:BY50)</f>
        <v>0</v>
      </c>
    </row>
    <row r="119" spans="1:79" x14ac:dyDescent="0.25">
      <c r="A119" s="5" t="str">
        <f>A51</f>
        <v>טיפוח ויופי</v>
      </c>
      <c r="F119" s="317">
        <f>SUM(F51:F53)</f>
        <v>300</v>
      </c>
      <c r="G119" s="317">
        <f>SUM(G51:G53)</f>
        <v>0</v>
      </c>
      <c r="H119" s="317">
        <f>SUM(H51:H53)</f>
        <v>100</v>
      </c>
      <c r="I119" s="317" t="e">
        <f>SUM(I51:I53)</f>
        <v>#DIV/0!</v>
      </c>
      <c r="J119" s="317" t="e">
        <f>SUM(J51:J53)</f>
        <v>#DIV/0!</v>
      </c>
      <c r="P119" s="317" t="e">
        <f>SUM(P51:P53)</f>
        <v>#DIV/0!</v>
      </c>
      <c r="AA119" s="317">
        <f>SUM(AA51:AA53)</f>
        <v>0</v>
      </c>
      <c r="AF119" s="317">
        <f>SUM(AF51:AF53)</f>
        <v>0</v>
      </c>
      <c r="AK119" s="317">
        <f>SUM(AK51:AK53)</f>
        <v>0</v>
      </c>
      <c r="AP119" s="317">
        <f>SUM(AP51:AP53)</f>
        <v>0</v>
      </c>
      <c r="AU119" s="317">
        <f>SUM(AU51:AU53)</f>
        <v>0</v>
      </c>
      <c r="AZ119" s="317">
        <f>SUM(AZ51:AZ53)</f>
        <v>0</v>
      </c>
      <c r="BE119" s="317">
        <f>SUM(BE51:BE53)</f>
        <v>0</v>
      </c>
      <c r="BJ119" s="317">
        <f>SUM(BJ51:BJ53)</f>
        <v>0</v>
      </c>
      <c r="BO119" s="317">
        <f>SUM(BO51:BO53)</f>
        <v>0</v>
      </c>
      <c r="BT119" s="317">
        <f>SUM(BT51:BT53)</f>
        <v>0</v>
      </c>
      <c r="BY119" s="317">
        <f>SUM(BY51:BY53)</f>
        <v>0</v>
      </c>
    </row>
    <row r="120" spans="1:79" x14ac:dyDescent="0.25">
      <c r="A120" s="5" t="str">
        <f>A54</f>
        <v>ילדים וחינוך</v>
      </c>
      <c r="F120" s="317">
        <f>SUM(F54:F63)</f>
        <v>0</v>
      </c>
      <c r="G120" s="317">
        <f>SUM(G54:G63)</f>
        <v>0</v>
      </c>
      <c r="H120" s="317">
        <f>SUM(H54:H63)</f>
        <v>0</v>
      </c>
      <c r="I120" s="317" t="e">
        <f>SUM(I54:I63)</f>
        <v>#DIV/0!</v>
      </c>
      <c r="J120" s="317" t="e">
        <f>SUM(J54:J63)</f>
        <v>#DIV/0!</v>
      </c>
      <c r="P120" s="317" t="e">
        <f>SUM(P54:P63)</f>
        <v>#DIV/0!</v>
      </c>
      <c r="AA120" s="317">
        <f>SUM(AA54:AA63)</f>
        <v>0</v>
      </c>
      <c r="AF120" s="317">
        <f>SUM(AF54:AF63)</f>
        <v>0</v>
      </c>
      <c r="AK120" s="317">
        <f>SUM(AK54:AK63)</f>
        <v>0</v>
      </c>
      <c r="AP120" s="317">
        <f>SUM(AP54:AP63)</f>
        <v>0</v>
      </c>
      <c r="AU120" s="317">
        <f>SUM(AU54:AU63)</f>
        <v>0</v>
      </c>
      <c r="AZ120" s="317">
        <f>SUM(AZ54:AZ63)</f>
        <v>0</v>
      </c>
      <c r="BE120" s="317">
        <f>SUM(BE54:BE63)</f>
        <v>0</v>
      </c>
      <c r="BJ120" s="317">
        <f>SUM(BJ54:BJ63)</f>
        <v>0</v>
      </c>
      <c r="BO120" s="317">
        <f>SUM(BO54:BO63)</f>
        <v>0</v>
      </c>
      <c r="BT120" s="317">
        <f>SUM(BT54:BT63)</f>
        <v>0</v>
      </c>
      <c r="BY120" s="317">
        <f>SUM(BY54:BY63)</f>
        <v>0</v>
      </c>
    </row>
    <row r="121" spans="1:79" x14ac:dyDescent="0.25">
      <c r="A121" s="5" t="str">
        <f>A64</f>
        <v>תרבות פנאי ובידור</v>
      </c>
      <c r="F121" s="317">
        <f>SUM(F64:F74)</f>
        <v>0</v>
      </c>
      <c r="G121" s="317">
        <f>SUM(G64:G74)</f>
        <v>0</v>
      </c>
      <c r="H121" s="317">
        <f>SUM(H64:H74)</f>
        <v>0</v>
      </c>
      <c r="I121" s="317" t="e">
        <f>SUM(I64:I74)</f>
        <v>#DIV/0!</v>
      </c>
      <c r="J121" s="317" t="e">
        <f>SUM(J64:J74)</f>
        <v>#DIV/0!</v>
      </c>
      <c r="P121" s="317" t="e">
        <f>SUM(P64:P74)</f>
        <v>#DIV/0!</v>
      </c>
      <c r="AA121" s="317">
        <f>SUM(AA64:AA74)</f>
        <v>0</v>
      </c>
      <c r="AF121" s="317">
        <f>SUM(AF64:AF74)</f>
        <v>0</v>
      </c>
      <c r="AK121" s="317">
        <f>SUM(AK64:AK74)</f>
        <v>0</v>
      </c>
      <c r="AP121" s="317">
        <f>SUM(AP64:AP74)</f>
        <v>0</v>
      </c>
      <c r="AU121" s="317">
        <f>SUM(AU64:AU74)</f>
        <v>0</v>
      </c>
      <c r="AZ121" s="317">
        <f>SUM(AZ64:AZ74)</f>
        <v>0</v>
      </c>
      <c r="BE121" s="317">
        <f>SUM(BE64:BE74)</f>
        <v>0</v>
      </c>
      <c r="BJ121" s="317">
        <f>SUM(BJ64:BJ74)</f>
        <v>0</v>
      </c>
      <c r="BO121" s="317">
        <f>SUM(BO64:BO74)</f>
        <v>0</v>
      </c>
      <c r="BT121" s="317">
        <f>SUM(BT64:BT74)</f>
        <v>0</v>
      </c>
      <c r="BY121" s="317">
        <f>SUM(BY64:BY74)</f>
        <v>0</v>
      </c>
    </row>
    <row r="122" spans="1:79" x14ac:dyDescent="0.25">
      <c r="A122" s="5" t="str">
        <f>A75</f>
        <v>שונות</v>
      </c>
      <c r="F122" s="317">
        <f>SUM(F75:F80)</f>
        <v>0</v>
      </c>
      <c r="G122" s="317">
        <f>SUM(G75:G80)</f>
        <v>0</v>
      </c>
      <c r="H122" s="317">
        <f>SUM(H75:H80)</f>
        <v>0</v>
      </c>
      <c r="I122" s="317" t="e">
        <f>SUM(I75:I80)</f>
        <v>#DIV/0!</v>
      </c>
      <c r="J122" s="317" t="e">
        <f>SUM(J75:J80)</f>
        <v>#DIV/0!</v>
      </c>
      <c r="P122" s="317" t="e">
        <f>SUM(P75:P80)</f>
        <v>#DIV/0!</v>
      </c>
      <c r="AA122" s="317">
        <f>SUM(AA75:AA80)</f>
        <v>0</v>
      </c>
      <c r="AF122" s="317">
        <f>SUM(AF75:AF80)</f>
        <v>0</v>
      </c>
      <c r="AK122" s="317">
        <f>SUM(AK75:AK80)</f>
        <v>0</v>
      </c>
      <c r="AP122" s="317">
        <f>SUM(AP75:AP80)</f>
        <v>0</v>
      </c>
      <c r="AU122" s="317">
        <f>SUM(AU75:AU80)</f>
        <v>0</v>
      </c>
      <c r="AZ122" s="317">
        <f>SUM(AZ75:AZ80)</f>
        <v>0</v>
      </c>
      <c r="BE122" s="317">
        <f>SUM(BE75:BE80)</f>
        <v>0</v>
      </c>
      <c r="BJ122" s="317">
        <f>SUM(BJ75:BJ80)</f>
        <v>0</v>
      </c>
      <c r="BO122" s="317">
        <f>SUM(BO75:BO80)</f>
        <v>0</v>
      </c>
      <c r="BT122" s="317">
        <f>SUM(BT75:BT80)</f>
        <v>0</v>
      </c>
      <c r="BY122" s="317">
        <f>SUM(BY75:BY80)</f>
        <v>0</v>
      </c>
    </row>
    <row r="123" spans="1:79" s="260" customFormat="1" x14ac:dyDescent="0.25">
      <c r="A123" s="260" t="s">
        <v>46</v>
      </c>
      <c r="B123" s="609"/>
      <c r="C123" s="609"/>
      <c r="D123" s="609"/>
      <c r="F123" s="610">
        <f>SUM(F109:F122)</f>
        <v>15356</v>
      </c>
      <c r="G123" s="610">
        <f>SUM(G109:G122)</f>
        <v>12245</v>
      </c>
      <c r="H123" s="610">
        <f>SUM(H109:H122)</f>
        <v>12650</v>
      </c>
      <c r="I123" s="610" t="e">
        <f>SUM(I109:I122)</f>
        <v>#DIV/0!</v>
      </c>
      <c r="J123" s="610" t="e">
        <f>SUM(J109:J122)</f>
        <v>#DIV/0!</v>
      </c>
      <c r="L123" s="611"/>
      <c r="P123" s="610" t="e">
        <f>SUM(P109:P122)</f>
        <v>#DIV/0!</v>
      </c>
      <c r="U123" s="612"/>
      <c r="V123" s="612"/>
      <c r="W123" s="612"/>
      <c r="X123" s="612"/>
      <c r="AA123" s="610">
        <f>SUM(AA109:AA122)</f>
        <v>0</v>
      </c>
      <c r="AC123" s="612"/>
      <c r="AF123" s="610">
        <f>SUM(AF109:AF122)</f>
        <v>0</v>
      </c>
      <c r="AH123" s="612"/>
      <c r="AK123" s="610">
        <f>SUM(AK109:AK122)</f>
        <v>0</v>
      </c>
      <c r="AM123" s="612"/>
      <c r="AP123" s="610">
        <f>SUM(AP109:AP122)</f>
        <v>0</v>
      </c>
      <c r="AR123" s="612"/>
      <c r="AU123" s="610">
        <f>SUM(AU109:AU122)</f>
        <v>0</v>
      </c>
      <c r="AW123" s="612"/>
      <c r="AZ123" s="610">
        <f>SUM(AZ109:AZ122)</f>
        <v>0</v>
      </c>
      <c r="BB123" s="612"/>
      <c r="BE123" s="610">
        <f>SUM(BE109:BE122)</f>
        <v>0</v>
      </c>
      <c r="BG123" s="612"/>
      <c r="BJ123" s="610">
        <f>SUM(BJ109:BJ122)</f>
        <v>0</v>
      </c>
      <c r="BL123" s="612"/>
      <c r="BO123" s="610">
        <f>SUM(BO109:BO122)</f>
        <v>0</v>
      </c>
      <c r="BQ123" s="612"/>
      <c r="BT123" s="610">
        <f>SUM(BT109:BT122)</f>
        <v>0</v>
      </c>
      <c r="BV123" s="612"/>
      <c r="BY123" s="610">
        <f>SUM(BY109:BY122)</f>
        <v>0</v>
      </c>
      <c r="CA123" s="612"/>
    </row>
  </sheetData>
  <sheetProtection formatColumns="0" formatRows="0" insertRows="0" insertHyperlinks="0" selectLockedCells="1" autoFilter="0"/>
  <autoFilter ref="A4:AB88" xr:uid="{00000000-0009-0000-0000-000005000000}"/>
  <mergeCells count="39">
    <mergeCell ref="AX2:BB2"/>
    <mergeCell ref="BC2:BG2"/>
    <mergeCell ref="BE3:BG3"/>
    <mergeCell ref="BH2:BL2"/>
    <mergeCell ref="BJ3:BL3"/>
    <mergeCell ref="BH3:BI3"/>
    <mergeCell ref="BC3:BD3"/>
    <mergeCell ref="AD2:AH2"/>
    <mergeCell ref="AF3:AH3"/>
    <mergeCell ref="AN2:AR2"/>
    <mergeCell ref="AP3:AR3"/>
    <mergeCell ref="AI2:AM2"/>
    <mergeCell ref="AI3:AJ3"/>
    <mergeCell ref="AK3:AM3"/>
    <mergeCell ref="BW2:CA2"/>
    <mergeCell ref="BY3:CA3"/>
    <mergeCell ref="BR3:BS3"/>
    <mergeCell ref="BR2:BV2"/>
    <mergeCell ref="BT3:BV3"/>
    <mergeCell ref="BW3:BX3"/>
    <mergeCell ref="BM3:BN3"/>
    <mergeCell ref="BM2:BQ2"/>
    <mergeCell ref="BO3:BQ3"/>
    <mergeCell ref="AX3:AY3"/>
    <mergeCell ref="AZ3:BB3"/>
    <mergeCell ref="AS2:AW2"/>
    <mergeCell ref="AU3:AW3"/>
    <mergeCell ref="AS3:AT3"/>
    <mergeCell ref="Y2:AC2"/>
    <mergeCell ref="AA3:AC3"/>
    <mergeCell ref="Y3:Z3"/>
    <mergeCell ref="AN3:AO3"/>
    <mergeCell ref="AD3:AE3"/>
    <mergeCell ref="A90:A97"/>
    <mergeCell ref="M2:N2"/>
    <mergeCell ref="O2:Q2"/>
    <mergeCell ref="R2:S2"/>
    <mergeCell ref="U3:X3"/>
    <mergeCell ref="U2:V2"/>
  </mergeCells>
  <dataValidations count="1">
    <dataValidation type="list" allowBlank="1" showInputMessage="1" showErrorMessage="1" sqref="M983057:N983130 M82:M83 M65553:N65626 M131089:N131162 M196625:N196698 M262161:N262234 M327697:N327770 M393233:N393306 M458769:N458842 M524305:N524378 M589841:N589914 M655377:N655450 M720913:N720986 M786449:N786522 M851985:N852058 M917521:N917594 M5:M80" xr:uid="{00000000-0002-0000-0500-000000000000}">
      <formula1>$M$102:$M$104</formula1>
    </dataValidation>
  </dataValidations>
  <hyperlinks>
    <hyperlink ref="P1" r:id="rId1" xr:uid="{F6C8B4BE-FBF7-45F3-AE3E-20079C61F9B4}"/>
  </hyperlinks>
  <pageMargins left="0.70866141732283472" right="0.70866141732283472" top="0.74803149606299213" bottom="0.74803149606299213" header="0.31496062992125984" footer="0.31496062992125984"/>
  <pageSetup paperSize="9" scale="58" fitToHeight="2" orientation="portrait" r:id="rId2"/>
  <headerFooter>
    <oddHeader>&amp;L&amp;G&amp;C&amp;"-,Bold"&amp;12דבי קצב - תכנון כלכלי אישי</oddHeader>
    <oddFooter>&amp;Lwww.debbiekatzav.com&amp;C054-2398723&amp;Rdebbie@debbiekatzav.com</oddFooter>
  </headerFooter>
  <rowBreaks count="1" manualBreakCount="1">
    <brk id="88" max="14" man="1"/>
  </rowBreaks>
  <colBreaks count="1" manualBreakCount="1">
    <brk id="12" min="1" max="88" man="1"/>
  </colBreaks>
  <drawing r:id="rId3"/>
  <legacyDrawing r:id="rId4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0"/>
  <sheetViews>
    <sheetView rightToLeft="1" workbookViewId="0">
      <selection activeCell="H24" sqref="H24"/>
    </sheetView>
  </sheetViews>
  <sheetFormatPr defaultRowHeight="14.25" x14ac:dyDescent="0.2"/>
  <cols>
    <col min="1" max="1" width="24.625" bestFit="1" customWidth="1"/>
  </cols>
  <sheetData>
    <row r="1" spans="1:7" x14ac:dyDescent="0.2">
      <c r="A1" t="s">
        <v>260</v>
      </c>
      <c r="E1" s="261" t="s">
        <v>261</v>
      </c>
    </row>
    <row r="3" spans="1:7" ht="26.25" x14ac:dyDescent="0.4">
      <c r="A3" s="277" t="s">
        <v>205</v>
      </c>
    </row>
    <row r="5" spans="1:7" x14ac:dyDescent="0.2">
      <c r="A5" s="9" t="s">
        <v>206</v>
      </c>
      <c r="D5" s="9"/>
      <c r="E5" s="9"/>
      <c r="F5" s="9"/>
      <c r="G5" s="9"/>
    </row>
    <row r="6" spans="1:7" x14ac:dyDescent="0.2">
      <c r="A6" s="9"/>
      <c r="D6" s="9"/>
      <c r="E6" s="9"/>
      <c r="F6" s="9"/>
      <c r="G6" s="9"/>
    </row>
    <row r="7" spans="1:7" s="332" customFormat="1" x14ac:dyDescent="0.2">
      <c r="A7" s="332" t="s">
        <v>204</v>
      </c>
    </row>
    <row r="8" spans="1:7" s="332" customFormat="1" x14ac:dyDescent="0.2"/>
    <row r="9" spans="1:7" s="332" customFormat="1" x14ac:dyDescent="0.2">
      <c r="A9" s="332" t="s">
        <v>250</v>
      </c>
    </row>
    <row r="10" spans="1:7" s="332" customFormat="1" x14ac:dyDescent="0.2">
      <c r="A10" s="332" t="s">
        <v>251</v>
      </c>
    </row>
    <row r="11" spans="1:7" s="332" customFormat="1" x14ac:dyDescent="0.2">
      <c r="A11" s="332" t="s">
        <v>254</v>
      </c>
    </row>
    <row r="12" spans="1:7" s="332" customFormat="1" x14ac:dyDescent="0.2"/>
    <row r="13" spans="1:7" ht="26.25" x14ac:dyDescent="0.4">
      <c r="A13" s="277" t="s">
        <v>196</v>
      </c>
    </row>
    <row r="14" spans="1:7" ht="15" thickBot="1" x14ac:dyDescent="0.25"/>
    <row r="15" spans="1:7" ht="16.5" thickBot="1" x14ac:dyDescent="0.3">
      <c r="A15" s="184" t="s">
        <v>214</v>
      </c>
      <c r="C15" t="s">
        <v>216</v>
      </c>
    </row>
    <row r="16" spans="1:7" ht="16.5" thickBot="1" x14ac:dyDescent="0.3">
      <c r="A16" s="184" t="s">
        <v>190</v>
      </c>
      <c r="C16" t="s">
        <v>217</v>
      </c>
    </row>
    <row r="17" spans="1:9" s="77" customFormat="1" ht="33" customHeight="1" thickBot="1" x14ac:dyDescent="0.25">
      <c r="A17" s="621" t="s">
        <v>215</v>
      </c>
      <c r="C17" s="478" t="s">
        <v>218</v>
      </c>
      <c r="D17" s="478"/>
      <c r="E17" s="478"/>
      <c r="F17" s="478"/>
      <c r="G17" s="478"/>
      <c r="H17" s="478"/>
      <c r="I17" s="478"/>
    </row>
    <row r="19" spans="1:9" s="332" customFormat="1" x14ac:dyDescent="0.2">
      <c r="A19" s="332" t="s">
        <v>244</v>
      </c>
    </row>
    <row r="20" spans="1:9" s="332" customFormat="1" x14ac:dyDescent="0.2">
      <c r="A20" s="618" t="s">
        <v>245</v>
      </c>
    </row>
    <row r="21" spans="1:9" s="332" customFormat="1" x14ac:dyDescent="0.2">
      <c r="A21" s="332" t="s">
        <v>246</v>
      </c>
    </row>
    <row r="22" spans="1:9" s="332" customFormat="1" x14ac:dyDescent="0.2"/>
    <row r="23" spans="1:9" ht="26.25" x14ac:dyDescent="0.4">
      <c r="A23" s="277" t="s">
        <v>243</v>
      </c>
    </row>
    <row r="25" spans="1:9" x14ac:dyDescent="0.2">
      <c r="A25" s="619" t="s">
        <v>247</v>
      </c>
    </row>
    <row r="26" spans="1:9" x14ac:dyDescent="0.2">
      <c r="A26" t="s">
        <v>248</v>
      </c>
    </row>
    <row r="27" spans="1:9" x14ac:dyDescent="0.2">
      <c r="A27" t="s">
        <v>249</v>
      </c>
    </row>
    <row r="28" spans="1:9" x14ac:dyDescent="0.2">
      <c r="A28" t="s">
        <v>259</v>
      </c>
    </row>
    <row r="30" spans="1:9" ht="26.25" x14ac:dyDescent="0.4">
      <c r="A30" s="277" t="s">
        <v>252</v>
      </c>
    </row>
    <row r="31" spans="1:9" x14ac:dyDescent="0.2">
      <c r="A31" t="s">
        <v>253</v>
      </c>
    </row>
    <row r="32" spans="1:9" x14ac:dyDescent="0.2">
      <c r="A32" t="s">
        <v>255</v>
      </c>
    </row>
    <row r="35" spans="1:1" ht="26.25" x14ac:dyDescent="0.4">
      <c r="A35" s="277" t="s">
        <v>263</v>
      </c>
    </row>
    <row r="36" spans="1:1" x14ac:dyDescent="0.2">
      <c r="A36" t="s">
        <v>264</v>
      </c>
    </row>
    <row r="37" spans="1:1" x14ac:dyDescent="0.2">
      <c r="A37" t="s">
        <v>265</v>
      </c>
    </row>
    <row r="39" spans="1:1" x14ac:dyDescent="0.2">
      <c r="A39" t="s">
        <v>266</v>
      </c>
    </row>
    <row r="40" spans="1:1" x14ac:dyDescent="0.2">
      <c r="A40" s="261" t="s">
        <v>267</v>
      </c>
    </row>
  </sheetData>
  <mergeCells count="1">
    <mergeCell ref="C17:I17"/>
  </mergeCells>
  <hyperlinks>
    <hyperlink ref="A20" r:id="rId1" xr:uid="{BA8AAA02-F046-4884-89C1-06C14052077C}"/>
    <hyperlink ref="E1" r:id="rId2" xr:uid="{E78C55FB-0AFA-426F-AFC0-B05F5B59B441}"/>
    <hyperlink ref="A40" r:id="rId3" xr:uid="{70FFDE9E-F6A1-4E70-A23F-9F01E01A166B}"/>
  </hyperlinks>
  <pageMargins left="0.7" right="0.7" top="0.75" bottom="0.75" header="0.3" footer="0.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5"/>
  <sheetViews>
    <sheetView rightToLeft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30" sqref="A30"/>
    </sheetView>
  </sheetViews>
  <sheetFormatPr defaultRowHeight="15" x14ac:dyDescent="0.25"/>
  <cols>
    <col min="1" max="1" width="44.875" style="5" customWidth="1"/>
    <col min="2" max="7" width="12.625" style="6" customWidth="1"/>
    <col min="8" max="13" width="12.625" customWidth="1"/>
    <col min="257" max="257" width="16.25" customWidth="1"/>
    <col min="258" max="258" width="27.5" customWidth="1"/>
    <col min="259" max="259" width="12.625" bestFit="1" customWidth="1"/>
    <col min="260" max="262" width="9.875" bestFit="1" customWidth="1"/>
    <col min="263" max="263" width="30.375" bestFit="1" customWidth="1"/>
    <col min="264" max="264" width="21.75" bestFit="1" customWidth="1"/>
    <col min="513" max="513" width="16.25" customWidth="1"/>
    <col min="514" max="514" width="27.5" customWidth="1"/>
    <col min="515" max="515" width="12.625" bestFit="1" customWidth="1"/>
    <col min="516" max="518" width="9.875" bestFit="1" customWidth="1"/>
    <col min="519" max="519" width="30.375" bestFit="1" customWidth="1"/>
    <col min="520" max="520" width="21.75" bestFit="1" customWidth="1"/>
    <col min="769" max="769" width="16.25" customWidth="1"/>
    <col min="770" max="770" width="27.5" customWidth="1"/>
    <col min="771" max="771" width="12.625" bestFit="1" customWidth="1"/>
    <col min="772" max="774" width="9.875" bestFit="1" customWidth="1"/>
    <col min="775" max="775" width="30.375" bestFit="1" customWidth="1"/>
    <col min="776" max="776" width="21.75" bestFit="1" customWidth="1"/>
    <col min="1025" max="1025" width="16.25" customWidth="1"/>
    <col min="1026" max="1026" width="27.5" customWidth="1"/>
    <col min="1027" max="1027" width="12.625" bestFit="1" customWidth="1"/>
    <col min="1028" max="1030" width="9.875" bestFit="1" customWidth="1"/>
    <col min="1031" max="1031" width="30.375" bestFit="1" customWidth="1"/>
    <col min="1032" max="1032" width="21.75" bestFit="1" customWidth="1"/>
    <col min="1281" max="1281" width="16.25" customWidth="1"/>
    <col min="1282" max="1282" width="27.5" customWidth="1"/>
    <col min="1283" max="1283" width="12.625" bestFit="1" customWidth="1"/>
    <col min="1284" max="1286" width="9.875" bestFit="1" customWidth="1"/>
    <col min="1287" max="1287" width="30.375" bestFit="1" customWidth="1"/>
    <col min="1288" max="1288" width="21.75" bestFit="1" customWidth="1"/>
    <col min="1537" max="1537" width="16.25" customWidth="1"/>
    <col min="1538" max="1538" width="27.5" customWidth="1"/>
    <col min="1539" max="1539" width="12.625" bestFit="1" customWidth="1"/>
    <col min="1540" max="1542" width="9.875" bestFit="1" customWidth="1"/>
    <col min="1543" max="1543" width="30.375" bestFit="1" customWidth="1"/>
    <col min="1544" max="1544" width="21.75" bestFit="1" customWidth="1"/>
    <col min="1793" max="1793" width="16.25" customWidth="1"/>
    <col min="1794" max="1794" width="27.5" customWidth="1"/>
    <col min="1795" max="1795" width="12.625" bestFit="1" customWidth="1"/>
    <col min="1796" max="1798" width="9.875" bestFit="1" customWidth="1"/>
    <col min="1799" max="1799" width="30.375" bestFit="1" customWidth="1"/>
    <col min="1800" max="1800" width="21.75" bestFit="1" customWidth="1"/>
    <col min="2049" max="2049" width="16.25" customWidth="1"/>
    <col min="2050" max="2050" width="27.5" customWidth="1"/>
    <col min="2051" max="2051" width="12.625" bestFit="1" customWidth="1"/>
    <col min="2052" max="2054" width="9.875" bestFit="1" customWidth="1"/>
    <col min="2055" max="2055" width="30.375" bestFit="1" customWidth="1"/>
    <col min="2056" max="2056" width="21.75" bestFit="1" customWidth="1"/>
    <col min="2305" max="2305" width="16.25" customWidth="1"/>
    <col min="2306" max="2306" width="27.5" customWidth="1"/>
    <col min="2307" max="2307" width="12.625" bestFit="1" customWidth="1"/>
    <col min="2308" max="2310" width="9.875" bestFit="1" customWidth="1"/>
    <col min="2311" max="2311" width="30.375" bestFit="1" customWidth="1"/>
    <col min="2312" max="2312" width="21.75" bestFit="1" customWidth="1"/>
    <col min="2561" max="2561" width="16.25" customWidth="1"/>
    <col min="2562" max="2562" width="27.5" customWidth="1"/>
    <col min="2563" max="2563" width="12.625" bestFit="1" customWidth="1"/>
    <col min="2564" max="2566" width="9.875" bestFit="1" customWidth="1"/>
    <col min="2567" max="2567" width="30.375" bestFit="1" customWidth="1"/>
    <col min="2568" max="2568" width="21.75" bestFit="1" customWidth="1"/>
    <col min="2817" max="2817" width="16.25" customWidth="1"/>
    <col min="2818" max="2818" width="27.5" customWidth="1"/>
    <col min="2819" max="2819" width="12.625" bestFit="1" customWidth="1"/>
    <col min="2820" max="2822" width="9.875" bestFit="1" customWidth="1"/>
    <col min="2823" max="2823" width="30.375" bestFit="1" customWidth="1"/>
    <col min="2824" max="2824" width="21.75" bestFit="1" customWidth="1"/>
    <col min="3073" max="3073" width="16.25" customWidth="1"/>
    <col min="3074" max="3074" width="27.5" customWidth="1"/>
    <col min="3075" max="3075" width="12.625" bestFit="1" customWidth="1"/>
    <col min="3076" max="3078" width="9.875" bestFit="1" customWidth="1"/>
    <col min="3079" max="3079" width="30.375" bestFit="1" customWidth="1"/>
    <col min="3080" max="3080" width="21.75" bestFit="1" customWidth="1"/>
    <col min="3329" max="3329" width="16.25" customWidth="1"/>
    <col min="3330" max="3330" width="27.5" customWidth="1"/>
    <col min="3331" max="3331" width="12.625" bestFit="1" customWidth="1"/>
    <col min="3332" max="3334" width="9.875" bestFit="1" customWidth="1"/>
    <col min="3335" max="3335" width="30.375" bestFit="1" customWidth="1"/>
    <col min="3336" max="3336" width="21.75" bestFit="1" customWidth="1"/>
    <col min="3585" max="3585" width="16.25" customWidth="1"/>
    <col min="3586" max="3586" width="27.5" customWidth="1"/>
    <col min="3587" max="3587" width="12.625" bestFit="1" customWidth="1"/>
    <col min="3588" max="3590" width="9.875" bestFit="1" customWidth="1"/>
    <col min="3591" max="3591" width="30.375" bestFit="1" customWidth="1"/>
    <col min="3592" max="3592" width="21.75" bestFit="1" customWidth="1"/>
    <col min="3841" max="3841" width="16.25" customWidth="1"/>
    <col min="3842" max="3842" width="27.5" customWidth="1"/>
    <col min="3843" max="3843" width="12.625" bestFit="1" customWidth="1"/>
    <col min="3844" max="3846" width="9.875" bestFit="1" customWidth="1"/>
    <col min="3847" max="3847" width="30.375" bestFit="1" customWidth="1"/>
    <col min="3848" max="3848" width="21.75" bestFit="1" customWidth="1"/>
    <col min="4097" max="4097" width="16.25" customWidth="1"/>
    <col min="4098" max="4098" width="27.5" customWidth="1"/>
    <col min="4099" max="4099" width="12.625" bestFit="1" customWidth="1"/>
    <col min="4100" max="4102" width="9.875" bestFit="1" customWidth="1"/>
    <col min="4103" max="4103" width="30.375" bestFit="1" customWidth="1"/>
    <col min="4104" max="4104" width="21.75" bestFit="1" customWidth="1"/>
    <col min="4353" max="4353" width="16.25" customWidth="1"/>
    <col min="4354" max="4354" width="27.5" customWidth="1"/>
    <col min="4355" max="4355" width="12.625" bestFit="1" customWidth="1"/>
    <col min="4356" max="4358" width="9.875" bestFit="1" customWidth="1"/>
    <col min="4359" max="4359" width="30.375" bestFit="1" customWidth="1"/>
    <col min="4360" max="4360" width="21.75" bestFit="1" customWidth="1"/>
    <col min="4609" max="4609" width="16.25" customWidth="1"/>
    <col min="4610" max="4610" width="27.5" customWidth="1"/>
    <col min="4611" max="4611" width="12.625" bestFit="1" customWidth="1"/>
    <col min="4612" max="4614" width="9.875" bestFit="1" customWidth="1"/>
    <col min="4615" max="4615" width="30.375" bestFit="1" customWidth="1"/>
    <col min="4616" max="4616" width="21.75" bestFit="1" customWidth="1"/>
    <col min="4865" max="4865" width="16.25" customWidth="1"/>
    <col min="4866" max="4866" width="27.5" customWidth="1"/>
    <col min="4867" max="4867" width="12.625" bestFit="1" customWidth="1"/>
    <col min="4868" max="4870" width="9.875" bestFit="1" customWidth="1"/>
    <col min="4871" max="4871" width="30.375" bestFit="1" customWidth="1"/>
    <col min="4872" max="4872" width="21.75" bestFit="1" customWidth="1"/>
    <col min="5121" max="5121" width="16.25" customWidth="1"/>
    <col min="5122" max="5122" width="27.5" customWidth="1"/>
    <col min="5123" max="5123" width="12.625" bestFit="1" customWidth="1"/>
    <col min="5124" max="5126" width="9.875" bestFit="1" customWidth="1"/>
    <col min="5127" max="5127" width="30.375" bestFit="1" customWidth="1"/>
    <col min="5128" max="5128" width="21.75" bestFit="1" customWidth="1"/>
    <col min="5377" max="5377" width="16.25" customWidth="1"/>
    <col min="5378" max="5378" width="27.5" customWidth="1"/>
    <col min="5379" max="5379" width="12.625" bestFit="1" customWidth="1"/>
    <col min="5380" max="5382" width="9.875" bestFit="1" customWidth="1"/>
    <col min="5383" max="5383" width="30.375" bestFit="1" customWidth="1"/>
    <col min="5384" max="5384" width="21.75" bestFit="1" customWidth="1"/>
    <col min="5633" max="5633" width="16.25" customWidth="1"/>
    <col min="5634" max="5634" width="27.5" customWidth="1"/>
    <col min="5635" max="5635" width="12.625" bestFit="1" customWidth="1"/>
    <col min="5636" max="5638" width="9.875" bestFit="1" customWidth="1"/>
    <col min="5639" max="5639" width="30.375" bestFit="1" customWidth="1"/>
    <col min="5640" max="5640" width="21.75" bestFit="1" customWidth="1"/>
    <col min="5889" max="5889" width="16.25" customWidth="1"/>
    <col min="5890" max="5890" width="27.5" customWidth="1"/>
    <col min="5891" max="5891" width="12.625" bestFit="1" customWidth="1"/>
    <col min="5892" max="5894" width="9.875" bestFit="1" customWidth="1"/>
    <col min="5895" max="5895" width="30.375" bestFit="1" customWidth="1"/>
    <col min="5896" max="5896" width="21.75" bestFit="1" customWidth="1"/>
    <col min="6145" max="6145" width="16.25" customWidth="1"/>
    <col min="6146" max="6146" width="27.5" customWidth="1"/>
    <col min="6147" max="6147" width="12.625" bestFit="1" customWidth="1"/>
    <col min="6148" max="6150" width="9.875" bestFit="1" customWidth="1"/>
    <col min="6151" max="6151" width="30.375" bestFit="1" customWidth="1"/>
    <col min="6152" max="6152" width="21.75" bestFit="1" customWidth="1"/>
    <col min="6401" max="6401" width="16.25" customWidth="1"/>
    <col min="6402" max="6402" width="27.5" customWidth="1"/>
    <col min="6403" max="6403" width="12.625" bestFit="1" customWidth="1"/>
    <col min="6404" max="6406" width="9.875" bestFit="1" customWidth="1"/>
    <col min="6407" max="6407" width="30.375" bestFit="1" customWidth="1"/>
    <col min="6408" max="6408" width="21.75" bestFit="1" customWidth="1"/>
    <col min="6657" max="6657" width="16.25" customWidth="1"/>
    <col min="6658" max="6658" width="27.5" customWidth="1"/>
    <col min="6659" max="6659" width="12.625" bestFit="1" customWidth="1"/>
    <col min="6660" max="6662" width="9.875" bestFit="1" customWidth="1"/>
    <col min="6663" max="6663" width="30.375" bestFit="1" customWidth="1"/>
    <col min="6664" max="6664" width="21.75" bestFit="1" customWidth="1"/>
    <col min="6913" max="6913" width="16.25" customWidth="1"/>
    <col min="6914" max="6914" width="27.5" customWidth="1"/>
    <col min="6915" max="6915" width="12.625" bestFit="1" customWidth="1"/>
    <col min="6916" max="6918" width="9.875" bestFit="1" customWidth="1"/>
    <col min="6919" max="6919" width="30.375" bestFit="1" customWidth="1"/>
    <col min="6920" max="6920" width="21.75" bestFit="1" customWidth="1"/>
    <col min="7169" max="7169" width="16.25" customWidth="1"/>
    <col min="7170" max="7170" width="27.5" customWidth="1"/>
    <col min="7171" max="7171" width="12.625" bestFit="1" customWidth="1"/>
    <col min="7172" max="7174" width="9.875" bestFit="1" customWidth="1"/>
    <col min="7175" max="7175" width="30.375" bestFit="1" customWidth="1"/>
    <col min="7176" max="7176" width="21.75" bestFit="1" customWidth="1"/>
    <col min="7425" max="7425" width="16.25" customWidth="1"/>
    <col min="7426" max="7426" width="27.5" customWidth="1"/>
    <col min="7427" max="7427" width="12.625" bestFit="1" customWidth="1"/>
    <col min="7428" max="7430" width="9.875" bestFit="1" customWidth="1"/>
    <col min="7431" max="7431" width="30.375" bestFit="1" customWidth="1"/>
    <col min="7432" max="7432" width="21.75" bestFit="1" customWidth="1"/>
    <col min="7681" max="7681" width="16.25" customWidth="1"/>
    <col min="7682" max="7682" width="27.5" customWidth="1"/>
    <col min="7683" max="7683" width="12.625" bestFit="1" customWidth="1"/>
    <col min="7684" max="7686" width="9.875" bestFit="1" customWidth="1"/>
    <col min="7687" max="7687" width="30.375" bestFit="1" customWidth="1"/>
    <col min="7688" max="7688" width="21.75" bestFit="1" customWidth="1"/>
    <col min="7937" max="7937" width="16.25" customWidth="1"/>
    <col min="7938" max="7938" width="27.5" customWidth="1"/>
    <col min="7939" max="7939" width="12.625" bestFit="1" customWidth="1"/>
    <col min="7940" max="7942" width="9.875" bestFit="1" customWidth="1"/>
    <col min="7943" max="7943" width="30.375" bestFit="1" customWidth="1"/>
    <col min="7944" max="7944" width="21.75" bestFit="1" customWidth="1"/>
    <col min="8193" max="8193" width="16.25" customWidth="1"/>
    <col min="8194" max="8194" width="27.5" customWidth="1"/>
    <col min="8195" max="8195" width="12.625" bestFit="1" customWidth="1"/>
    <col min="8196" max="8198" width="9.875" bestFit="1" customWidth="1"/>
    <col min="8199" max="8199" width="30.375" bestFit="1" customWidth="1"/>
    <col min="8200" max="8200" width="21.75" bestFit="1" customWidth="1"/>
    <col min="8449" max="8449" width="16.25" customWidth="1"/>
    <col min="8450" max="8450" width="27.5" customWidth="1"/>
    <col min="8451" max="8451" width="12.625" bestFit="1" customWidth="1"/>
    <col min="8452" max="8454" width="9.875" bestFit="1" customWidth="1"/>
    <col min="8455" max="8455" width="30.375" bestFit="1" customWidth="1"/>
    <col min="8456" max="8456" width="21.75" bestFit="1" customWidth="1"/>
    <col min="8705" max="8705" width="16.25" customWidth="1"/>
    <col min="8706" max="8706" width="27.5" customWidth="1"/>
    <col min="8707" max="8707" width="12.625" bestFit="1" customWidth="1"/>
    <col min="8708" max="8710" width="9.875" bestFit="1" customWidth="1"/>
    <col min="8711" max="8711" width="30.375" bestFit="1" customWidth="1"/>
    <col min="8712" max="8712" width="21.75" bestFit="1" customWidth="1"/>
    <col min="8961" max="8961" width="16.25" customWidth="1"/>
    <col min="8962" max="8962" width="27.5" customWidth="1"/>
    <col min="8963" max="8963" width="12.625" bestFit="1" customWidth="1"/>
    <col min="8964" max="8966" width="9.875" bestFit="1" customWidth="1"/>
    <col min="8967" max="8967" width="30.375" bestFit="1" customWidth="1"/>
    <col min="8968" max="8968" width="21.75" bestFit="1" customWidth="1"/>
    <col min="9217" max="9217" width="16.25" customWidth="1"/>
    <col min="9218" max="9218" width="27.5" customWidth="1"/>
    <col min="9219" max="9219" width="12.625" bestFit="1" customWidth="1"/>
    <col min="9220" max="9222" width="9.875" bestFit="1" customWidth="1"/>
    <col min="9223" max="9223" width="30.375" bestFit="1" customWidth="1"/>
    <col min="9224" max="9224" width="21.75" bestFit="1" customWidth="1"/>
    <col min="9473" max="9473" width="16.25" customWidth="1"/>
    <col min="9474" max="9474" width="27.5" customWidth="1"/>
    <col min="9475" max="9475" width="12.625" bestFit="1" customWidth="1"/>
    <col min="9476" max="9478" width="9.875" bestFit="1" customWidth="1"/>
    <col min="9479" max="9479" width="30.375" bestFit="1" customWidth="1"/>
    <col min="9480" max="9480" width="21.75" bestFit="1" customWidth="1"/>
    <col min="9729" max="9729" width="16.25" customWidth="1"/>
    <col min="9730" max="9730" width="27.5" customWidth="1"/>
    <col min="9731" max="9731" width="12.625" bestFit="1" customWidth="1"/>
    <col min="9732" max="9734" width="9.875" bestFit="1" customWidth="1"/>
    <col min="9735" max="9735" width="30.375" bestFit="1" customWidth="1"/>
    <col min="9736" max="9736" width="21.75" bestFit="1" customWidth="1"/>
    <col min="9985" max="9985" width="16.25" customWidth="1"/>
    <col min="9986" max="9986" width="27.5" customWidth="1"/>
    <col min="9987" max="9987" width="12.625" bestFit="1" customWidth="1"/>
    <col min="9988" max="9990" width="9.875" bestFit="1" customWidth="1"/>
    <col min="9991" max="9991" width="30.375" bestFit="1" customWidth="1"/>
    <col min="9992" max="9992" width="21.75" bestFit="1" customWidth="1"/>
    <col min="10241" max="10241" width="16.25" customWidth="1"/>
    <col min="10242" max="10242" width="27.5" customWidth="1"/>
    <col min="10243" max="10243" width="12.625" bestFit="1" customWidth="1"/>
    <col min="10244" max="10246" width="9.875" bestFit="1" customWidth="1"/>
    <col min="10247" max="10247" width="30.375" bestFit="1" customWidth="1"/>
    <col min="10248" max="10248" width="21.75" bestFit="1" customWidth="1"/>
    <col min="10497" max="10497" width="16.25" customWidth="1"/>
    <col min="10498" max="10498" width="27.5" customWidth="1"/>
    <col min="10499" max="10499" width="12.625" bestFit="1" customWidth="1"/>
    <col min="10500" max="10502" width="9.875" bestFit="1" customWidth="1"/>
    <col min="10503" max="10503" width="30.375" bestFit="1" customWidth="1"/>
    <col min="10504" max="10504" width="21.75" bestFit="1" customWidth="1"/>
    <col min="10753" max="10753" width="16.25" customWidth="1"/>
    <col min="10754" max="10754" width="27.5" customWidth="1"/>
    <col min="10755" max="10755" width="12.625" bestFit="1" customWidth="1"/>
    <col min="10756" max="10758" width="9.875" bestFit="1" customWidth="1"/>
    <col min="10759" max="10759" width="30.375" bestFit="1" customWidth="1"/>
    <col min="10760" max="10760" width="21.75" bestFit="1" customWidth="1"/>
    <col min="11009" max="11009" width="16.25" customWidth="1"/>
    <col min="11010" max="11010" width="27.5" customWidth="1"/>
    <col min="11011" max="11011" width="12.625" bestFit="1" customWidth="1"/>
    <col min="11012" max="11014" width="9.875" bestFit="1" customWidth="1"/>
    <col min="11015" max="11015" width="30.375" bestFit="1" customWidth="1"/>
    <col min="11016" max="11016" width="21.75" bestFit="1" customWidth="1"/>
    <col min="11265" max="11265" width="16.25" customWidth="1"/>
    <col min="11266" max="11266" width="27.5" customWidth="1"/>
    <col min="11267" max="11267" width="12.625" bestFit="1" customWidth="1"/>
    <col min="11268" max="11270" width="9.875" bestFit="1" customWidth="1"/>
    <col min="11271" max="11271" width="30.375" bestFit="1" customWidth="1"/>
    <col min="11272" max="11272" width="21.75" bestFit="1" customWidth="1"/>
    <col min="11521" max="11521" width="16.25" customWidth="1"/>
    <col min="11522" max="11522" width="27.5" customWidth="1"/>
    <col min="11523" max="11523" width="12.625" bestFit="1" customWidth="1"/>
    <col min="11524" max="11526" width="9.875" bestFit="1" customWidth="1"/>
    <col min="11527" max="11527" width="30.375" bestFit="1" customWidth="1"/>
    <col min="11528" max="11528" width="21.75" bestFit="1" customWidth="1"/>
    <col min="11777" max="11777" width="16.25" customWidth="1"/>
    <col min="11778" max="11778" width="27.5" customWidth="1"/>
    <col min="11779" max="11779" width="12.625" bestFit="1" customWidth="1"/>
    <col min="11780" max="11782" width="9.875" bestFit="1" customWidth="1"/>
    <col min="11783" max="11783" width="30.375" bestFit="1" customWidth="1"/>
    <col min="11784" max="11784" width="21.75" bestFit="1" customWidth="1"/>
    <col min="12033" max="12033" width="16.25" customWidth="1"/>
    <col min="12034" max="12034" width="27.5" customWidth="1"/>
    <col min="12035" max="12035" width="12.625" bestFit="1" customWidth="1"/>
    <col min="12036" max="12038" width="9.875" bestFit="1" customWidth="1"/>
    <col min="12039" max="12039" width="30.375" bestFit="1" customWidth="1"/>
    <col min="12040" max="12040" width="21.75" bestFit="1" customWidth="1"/>
    <col min="12289" max="12289" width="16.25" customWidth="1"/>
    <col min="12290" max="12290" width="27.5" customWidth="1"/>
    <col min="12291" max="12291" width="12.625" bestFit="1" customWidth="1"/>
    <col min="12292" max="12294" width="9.875" bestFit="1" customWidth="1"/>
    <col min="12295" max="12295" width="30.375" bestFit="1" customWidth="1"/>
    <col min="12296" max="12296" width="21.75" bestFit="1" customWidth="1"/>
    <col min="12545" max="12545" width="16.25" customWidth="1"/>
    <col min="12546" max="12546" width="27.5" customWidth="1"/>
    <col min="12547" max="12547" width="12.625" bestFit="1" customWidth="1"/>
    <col min="12548" max="12550" width="9.875" bestFit="1" customWidth="1"/>
    <col min="12551" max="12551" width="30.375" bestFit="1" customWidth="1"/>
    <col min="12552" max="12552" width="21.75" bestFit="1" customWidth="1"/>
    <col min="12801" max="12801" width="16.25" customWidth="1"/>
    <col min="12802" max="12802" width="27.5" customWidth="1"/>
    <col min="12803" max="12803" width="12.625" bestFit="1" customWidth="1"/>
    <col min="12804" max="12806" width="9.875" bestFit="1" customWidth="1"/>
    <col min="12807" max="12807" width="30.375" bestFit="1" customWidth="1"/>
    <col min="12808" max="12808" width="21.75" bestFit="1" customWidth="1"/>
    <col min="13057" max="13057" width="16.25" customWidth="1"/>
    <col min="13058" max="13058" width="27.5" customWidth="1"/>
    <col min="13059" max="13059" width="12.625" bestFit="1" customWidth="1"/>
    <col min="13060" max="13062" width="9.875" bestFit="1" customWidth="1"/>
    <col min="13063" max="13063" width="30.375" bestFit="1" customWidth="1"/>
    <col min="13064" max="13064" width="21.75" bestFit="1" customWidth="1"/>
    <col min="13313" max="13313" width="16.25" customWidth="1"/>
    <col min="13314" max="13314" width="27.5" customWidth="1"/>
    <col min="13315" max="13315" width="12.625" bestFit="1" customWidth="1"/>
    <col min="13316" max="13318" width="9.875" bestFit="1" customWidth="1"/>
    <col min="13319" max="13319" width="30.375" bestFit="1" customWidth="1"/>
    <col min="13320" max="13320" width="21.75" bestFit="1" customWidth="1"/>
    <col min="13569" max="13569" width="16.25" customWidth="1"/>
    <col min="13570" max="13570" width="27.5" customWidth="1"/>
    <col min="13571" max="13571" width="12.625" bestFit="1" customWidth="1"/>
    <col min="13572" max="13574" width="9.875" bestFit="1" customWidth="1"/>
    <col min="13575" max="13575" width="30.375" bestFit="1" customWidth="1"/>
    <col min="13576" max="13576" width="21.75" bestFit="1" customWidth="1"/>
    <col min="13825" max="13825" width="16.25" customWidth="1"/>
    <col min="13826" max="13826" width="27.5" customWidth="1"/>
    <col min="13827" max="13827" width="12.625" bestFit="1" customWidth="1"/>
    <col min="13828" max="13830" width="9.875" bestFit="1" customWidth="1"/>
    <col min="13831" max="13831" width="30.375" bestFit="1" customWidth="1"/>
    <col min="13832" max="13832" width="21.75" bestFit="1" customWidth="1"/>
    <col min="14081" max="14081" width="16.25" customWidth="1"/>
    <col min="14082" max="14082" width="27.5" customWidth="1"/>
    <col min="14083" max="14083" width="12.625" bestFit="1" customWidth="1"/>
    <col min="14084" max="14086" width="9.875" bestFit="1" customWidth="1"/>
    <col min="14087" max="14087" width="30.375" bestFit="1" customWidth="1"/>
    <col min="14088" max="14088" width="21.75" bestFit="1" customWidth="1"/>
    <col min="14337" max="14337" width="16.25" customWidth="1"/>
    <col min="14338" max="14338" width="27.5" customWidth="1"/>
    <col min="14339" max="14339" width="12.625" bestFit="1" customWidth="1"/>
    <col min="14340" max="14342" width="9.875" bestFit="1" customWidth="1"/>
    <col min="14343" max="14343" width="30.375" bestFit="1" customWidth="1"/>
    <col min="14344" max="14344" width="21.75" bestFit="1" customWidth="1"/>
    <col min="14593" max="14593" width="16.25" customWidth="1"/>
    <col min="14594" max="14594" width="27.5" customWidth="1"/>
    <col min="14595" max="14595" width="12.625" bestFit="1" customWidth="1"/>
    <col min="14596" max="14598" width="9.875" bestFit="1" customWidth="1"/>
    <col min="14599" max="14599" width="30.375" bestFit="1" customWidth="1"/>
    <col min="14600" max="14600" width="21.75" bestFit="1" customWidth="1"/>
    <col min="14849" max="14849" width="16.25" customWidth="1"/>
    <col min="14850" max="14850" width="27.5" customWidth="1"/>
    <col min="14851" max="14851" width="12.625" bestFit="1" customWidth="1"/>
    <col min="14852" max="14854" width="9.875" bestFit="1" customWidth="1"/>
    <col min="14855" max="14855" width="30.375" bestFit="1" customWidth="1"/>
    <col min="14856" max="14856" width="21.75" bestFit="1" customWidth="1"/>
    <col min="15105" max="15105" width="16.25" customWidth="1"/>
    <col min="15106" max="15106" width="27.5" customWidth="1"/>
    <col min="15107" max="15107" width="12.625" bestFit="1" customWidth="1"/>
    <col min="15108" max="15110" width="9.875" bestFit="1" customWidth="1"/>
    <col min="15111" max="15111" width="30.375" bestFit="1" customWidth="1"/>
    <col min="15112" max="15112" width="21.75" bestFit="1" customWidth="1"/>
    <col min="15361" max="15361" width="16.25" customWidth="1"/>
    <col min="15362" max="15362" width="27.5" customWidth="1"/>
    <col min="15363" max="15363" width="12.625" bestFit="1" customWidth="1"/>
    <col min="15364" max="15366" width="9.875" bestFit="1" customWidth="1"/>
    <col min="15367" max="15367" width="30.375" bestFit="1" customWidth="1"/>
    <col min="15368" max="15368" width="21.75" bestFit="1" customWidth="1"/>
    <col min="15617" max="15617" width="16.25" customWidth="1"/>
    <col min="15618" max="15618" width="27.5" customWidth="1"/>
    <col min="15619" max="15619" width="12.625" bestFit="1" customWidth="1"/>
    <col min="15620" max="15622" width="9.875" bestFit="1" customWidth="1"/>
    <col min="15623" max="15623" width="30.375" bestFit="1" customWidth="1"/>
    <col min="15624" max="15624" width="21.75" bestFit="1" customWidth="1"/>
    <col min="15873" max="15873" width="16.25" customWidth="1"/>
    <col min="15874" max="15874" width="27.5" customWidth="1"/>
    <col min="15875" max="15875" width="12.625" bestFit="1" customWidth="1"/>
    <col min="15876" max="15878" width="9.875" bestFit="1" customWidth="1"/>
    <col min="15879" max="15879" width="30.375" bestFit="1" customWidth="1"/>
    <col min="15880" max="15880" width="21.75" bestFit="1" customWidth="1"/>
    <col min="16129" max="16129" width="16.25" customWidth="1"/>
    <col min="16130" max="16130" width="27.5" customWidth="1"/>
    <col min="16131" max="16131" width="12.625" bestFit="1" customWidth="1"/>
    <col min="16132" max="16134" width="9.875" bestFit="1" customWidth="1"/>
    <col min="16135" max="16135" width="30.375" bestFit="1" customWidth="1"/>
    <col min="16136" max="16136" width="21.75" bestFit="1" customWidth="1"/>
  </cols>
  <sheetData>
    <row r="1" spans="1:13" s="133" customFormat="1" ht="34.5" x14ac:dyDescent="0.45">
      <c r="A1" s="504" t="s">
        <v>149</v>
      </c>
      <c r="B1" s="504"/>
      <c r="C1" s="504"/>
      <c r="D1" s="504"/>
      <c r="E1" s="504"/>
      <c r="F1" s="504"/>
      <c r="G1" s="504"/>
    </row>
    <row r="3" spans="1:13" ht="15.75" thickBot="1" x14ac:dyDescent="0.3"/>
    <row r="4" spans="1:13" s="137" customFormat="1" ht="39" customHeight="1" x14ac:dyDescent="0.35">
      <c r="A4" s="134" t="s">
        <v>150</v>
      </c>
      <c r="B4" s="135" t="s">
        <v>74</v>
      </c>
      <c r="C4" s="135" t="s">
        <v>75</v>
      </c>
      <c r="D4" s="135" t="s">
        <v>76</v>
      </c>
      <c r="E4" s="135" t="s">
        <v>77</v>
      </c>
      <c r="F4" s="135" t="s">
        <v>78</v>
      </c>
      <c r="G4" s="135" t="s">
        <v>79</v>
      </c>
      <c r="H4" s="135" t="s">
        <v>80</v>
      </c>
      <c r="I4" s="135" t="s">
        <v>151</v>
      </c>
      <c r="J4" s="135" t="s">
        <v>152</v>
      </c>
      <c r="K4" s="135" t="s">
        <v>153</v>
      </c>
      <c r="L4" s="135" t="s">
        <v>154</v>
      </c>
      <c r="M4" s="136" t="s">
        <v>155</v>
      </c>
    </row>
    <row r="5" spans="1:13" s="142" customFormat="1" ht="47.1" customHeight="1" x14ac:dyDescent="0.2">
      <c r="A5" s="138" t="s">
        <v>156</v>
      </c>
      <c r="B5" s="139"/>
      <c r="C5" s="139"/>
      <c r="D5" s="139"/>
      <c r="E5" s="139"/>
      <c r="F5" s="139"/>
      <c r="G5" s="139"/>
      <c r="H5" s="140"/>
      <c r="I5" s="140"/>
      <c r="J5" s="140"/>
      <c r="K5" s="140"/>
      <c r="L5" s="140"/>
      <c r="M5" s="141"/>
    </row>
    <row r="6" spans="1:13" s="142" customFormat="1" ht="47.1" customHeight="1" x14ac:dyDescent="0.2">
      <c r="A6" s="138" t="s">
        <v>157</v>
      </c>
      <c r="B6" s="139"/>
      <c r="C6" s="139"/>
      <c r="D6" s="139"/>
      <c r="E6" s="139"/>
      <c r="F6" s="139"/>
      <c r="G6" s="139"/>
      <c r="H6" s="140"/>
      <c r="I6" s="140"/>
      <c r="J6" s="140"/>
      <c r="K6" s="140"/>
      <c r="L6" s="140"/>
      <c r="M6" s="141"/>
    </row>
    <row r="7" spans="1:13" s="142" customFormat="1" ht="47.1" customHeight="1" x14ac:dyDescent="0.2">
      <c r="A7" s="138" t="s">
        <v>158</v>
      </c>
      <c r="B7" s="139"/>
      <c r="C7" s="139"/>
      <c r="D7" s="139"/>
      <c r="E7" s="139"/>
      <c r="F7" s="139"/>
      <c r="G7" s="139"/>
      <c r="H7" s="140"/>
      <c r="I7" s="140"/>
      <c r="J7" s="140"/>
      <c r="K7" s="140"/>
      <c r="L7" s="140"/>
      <c r="M7" s="141"/>
    </row>
    <row r="8" spans="1:13" s="142" customFormat="1" ht="47.1" customHeight="1" x14ac:dyDescent="0.2">
      <c r="A8" s="138" t="s">
        <v>159</v>
      </c>
      <c r="B8" s="139"/>
      <c r="C8" s="139"/>
      <c r="D8" s="139"/>
      <c r="E8" s="139"/>
      <c r="F8" s="139"/>
      <c r="G8" s="139"/>
      <c r="H8" s="140"/>
      <c r="I8" s="140"/>
      <c r="J8" s="140"/>
      <c r="K8" s="140"/>
      <c r="L8" s="140"/>
      <c r="M8" s="141"/>
    </row>
    <row r="9" spans="1:13" s="142" customFormat="1" ht="47.1" customHeight="1" thickBot="1" x14ac:dyDescent="0.25">
      <c r="A9" s="143" t="s">
        <v>148</v>
      </c>
      <c r="B9" s="144"/>
      <c r="C9" s="144"/>
      <c r="D9" s="144"/>
      <c r="E9" s="144"/>
      <c r="F9" s="144"/>
      <c r="G9" s="144"/>
      <c r="H9" s="145"/>
      <c r="I9" s="145"/>
      <c r="J9" s="145"/>
      <c r="K9" s="145"/>
      <c r="L9" s="145"/>
      <c r="M9" s="146"/>
    </row>
    <row r="10" spans="1:13" ht="14.25" x14ac:dyDescent="0.2">
      <c r="A10" s="147"/>
      <c r="B10" s="148"/>
      <c r="C10" s="148"/>
      <c r="D10" s="148"/>
      <c r="E10" s="148"/>
      <c r="F10" s="148"/>
      <c r="G10" s="148"/>
    </row>
    <row r="11" spans="1:13" ht="18.75" x14ac:dyDescent="0.2">
      <c r="A11" s="149"/>
      <c r="B11" s="148"/>
      <c r="C11" s="148"/>
      <c r="D11" s="148"/>
      <c r="E11" s="148"/>
      <c r="F11" s="148"/>
      <c r="G11" s="148"/>
    </row>
    <row r="12" spans="1:13" ht="18.75" x14ac:dyDescent="0.25">
      <c r="A12" s="150"/>
      <c r="B12" s="505"/>
      <c r="C12" s="505"/>
      <c r="D12" s="505"/>
      <c r="E12" s="505"/>
      <c r="F12" s="505"/>
      <c r="G12" s="148"/>
    </row>
    <row r="13" spans="1:13" ht="18" x14ac:dyDescent="0.2">
      <c r="A13" s="151"/>
      <c r="B13" s="506"/>
      <c r="C13" s="506"/>
      <c r="D13" s="506"/>
      <c r="E13" s="506"/>
      <c r="F13" s="506"/>
      <c r="G13" s="148"/>
    </row>
    <row r="14" spans="1:13" ht="18" x14ac:dyDescent="0.2">
      <c r="A14" s="151"/>
      <c r="B14" s="152"/>
      <c r="C14" s="152"/>
      <c r="D14" s="152"/>
      <c r="E14" s="152"/>
      <c r="F14" s="152"/>
      <c r="G14" s="148"/>
    </row>
    <row r="15" spans="1:13" ht="18" x14ac:dyDescent="0.25">
      <c r="A15" s="153"/>
      <c r="C15" s="152"/>
      <c r="D15" s="152"/>
      <c r="E15" s="152"/>
      <c r="F15" s="152"/>
      <c r="G15" s="148"/>
    </row>
  </sheetData>
  <mergeCells count="3">
    <mergeCell ref="A1:G1"/>
    <mergeCell ref="B12:F12"/>
    <mergeCell ref="B13:F13"/>
  </mergeCells>
  <pageMargins left="0.70866141732283472" right="0.70866141732283472" top="0.74803149606299213" bottom="0.74803149606299213" header="0.31496062992125984" footer="0.31496062992125984"/>
  <pageSetup paperSize="9" scale="49" fitToHeight="2" orientation="landscape" r:id="rId1"/>
  <headerFooter>
    <oddHeader>&amp;L&amp;G
דבי קצב | תכנון כלכלי אישי
054-2398723</oddHeader>
    <oddFooter>&amp;Ldebbie@debbiekatzav.com
www.debbiekatzav.com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D12"/>
  <sheetViews>
    <sheetView rightToLeft="1" workbookViewId="0">
      <selection activeCell="B24" sqref="B24"/>
    </sheetView>
  </sheetViews>
  <sheetFormatPr defaultRowHeight="14.25" x14ac:dyDescent="0.2"/>
  <cols>
    <col min="1" max="1" width="6.875" customWidth="1"/>
    <col min="2" max="2" width="20.75" bestFit="1" customWidth="1"/>
    <col min="3" max="3" width="10.875" bestFit="1" customWidth="1"/>
  </cols>
  <sheetData>
    <row r="2" spans="1:4" x14ac:dyDescent="0.2">
      <c r="B2" s="46" t="s">
        <v>161</v>
      </c>
      <c r="C2" s="154">
        <v>15000</v>
      </c>
    </row>
    <row r="3" spans="1:4" x14ac:dyDescent="0.2">
      <c r="A3" t="s">
        <v>162</v>
      </c>
      <c r="B3" t="s">
        <v>163</v>
      </c>
      <c r="C3" s="155">
        <v>500</v>
      </c>
    </row>
    <row r="4" spans="1:4" x14ac:dyDescent="0.2">
      <c r="A4" t="s">
        <v>162</v>
      </c>
      <c r="B4" t="s">
        <v>160</v>
      </c>
      <c r="C4" s="155">
        <v>750</v>
      </c>
      <c r="D4" s="156">
        <v>-0.05</v>
      </c>
    </row>
    <row r="5" spans="1:4" ht="15" x14ac:dyDescent="0.25">
      <c r="A5" t="s">
        <v>164</v>
      </c>
      <c r="B5" s="157" t="s">
        <v>165</v>
      </c>
      <c r="C5" s="155">
        <f>C2-C3-C4</f>
        <v>13750</v>
      </c>
    </row>
    <row r="6" spans="1:4" x14ac:dyDescent="0.2">
      <c r="C6" s="155"/>
    </row>
    <row r="7" spans="1:4" x14ac:dyDescent="0.2">
      <c r="B7" s="158" t="s">
        <v>166</v>
      </c>
      <c r="C7" s="159">
        <f>C2</f>
        <v>15000</v>
      </c>
    </row>
    <row r="8" spans="1:4" ht="15.75" thickBot="1" x14ac:dyDescent="0.3">
      <c r="A8" t="s">
        <v>162</v>
      </c>
      <c r="B8" s="157" t="s">
        <v>165</v>
      </c>
      <c r="C8" s="155">
        <f>C5</f>
        <v>13750</v>
      </c>
    </row>
    <row r="9" spans="1:4" ht="15" thickBot="1" x14ac:dyDescent="0.25">
      <c r="A9" t="s">
        <v>164</v>
      </c>
      <c r="B9" s="1" t="s">
        <v>167</v>
      </c>
      <c r="C9" s="160">
        <f>C7-C8</f>
        <v>1250</v>
      </c>
      <c r="D9" s="4">
        <f>C9/C7</f>
        <v>8.3333333333333329E-2</v>
      </c>
    </row>
    <row r="10" spans="1:4" x14ac:dyDescent="0.2">
      <c r="C10" s="155"/>
    </row>
    <row r="11" spans="1:4" x14ac:dyDescent="0.2">
      <c r="C11" s="155"/>
    </row>
    <row r="12" spans="1:4" x14ac:dyDescent="0.2">
      <c r="C12" s="15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ניתוח תלוש משכורת</vt:lpstr>
      <vt:lpstr>1 מאזן-ייעול-מעקב</vt:lpstr>
      <vt:lpstr>הסברים חשובים</vt:lpstr>
      <vt:lpstr>צקליסט</vt:lpstr>
      <vt:lpstr>הגדרת התייעלות חודשית</vt:lpstr>
      <vt:lpstr>'1 מאזן-ייעול-מעקב'!Print_Area</vt:lpstr>
      <vt:lpstr>'ניתוח תלוש משכורת'!Print_Area</vt:lpstr>
      <vt:lpstr>צקליסט!Print_Area</vt:lpstr>
      <vt:lpstr>'1 מאזן-ייעול-מעקב'!Print_Titles</vt:lpstr>
      <vt:lpstr>צקליסט!Print_Titles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Debbie</cp:lastModifiedBy>
  <cp:lastPrinted>2013-04-16T10:01:55Z</cp:lastPrinted>
  <dcterms:created xsi:type="dcterms:W3CDTF">2011-07-09T09:11:15Z</dcterms:created>
  <dcterms:modified xsi:type="dcterms:W3CDTF">2020-03-14T09:55:24Z</dcterms:modified>
</cp:coreProperties>
</file>